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5345" windowHeight="6960" firstSheet="1" activeTab="1"/>
  </bookViews>
  <sheets>
    <sheet name="Instrucciones" sheetId="2" r:id="rId1"/>
    <sheet name="Gerencia de Proyectos" sheetId="1" r:id="rId2"/>
  </sheets>
  <calcPr calcId="144525"/>
</workbook>
</file>

<file path=xl/calcChain.xml><?xml version="1.0" encoding="utf-8"?>
<calcChain xmlns="http://schemas.openxmlformats.org/spreadsheetml/2006/main">
  <c r="Y16" i="1" l="1"/>
  <c r="X16" i="1"/>
  <c r="Y15" i="1"/>
  <c r="X15" i="1"/>
  <c r="Y14" i="1"/>
  <c r="X14" i="1"/>
  <c r="Y13" i="1"/>
  <c r="X13" i="1"/>
  <c r="X12" i="1"/>
  <c r="AD9" i="1"/>
  <c r="AC9" i="1"/>
  <c r="AA9" i="1"/>
  <c r="Z9" i="1"/>
  <c r="X9" i="1"/>
  <c r="AC46" i="1"/>
  <c r="AC47" i="1" s="1"/>
  <c r="Y46" i="1"/>
  <c r="BH20" i="1" l="1"/>
  <c r="X59" i="1" l="1"/>
  <c r="R59" i="1"/>
  <c r="AR22" i="1" l="1"/>
  <c r="AR21" i="1"/>
  <c r="AK22" i="1"/>
  <c r="AK21" i="1"/>
  <c r="X52" i="1" l="1"/>
</calcChain>
</file>

<file path=xl/sharedStrings.xml><?xml version="1.0" encoding="utf-8"?>
<sst xmlns="http://schemas.openxmlformats.org/spreadsheetml/2006/main" count="576" uniqueCount="347">
  <si>
    <t>Plan de Desarrollo 2016 - 2019</t>
  </si>
  <si>
    <t>Objetivo</t>
  </si>
  <si>
    <t>Meta Resultado</t>
  </si>
  <si>
    <t>Indicador</t>
  </si>
  <si>
    <t>Línea Base</t>
  </si>
  <si>
    <t>Valor Meta</t>
  </si>
  <si>
    <t>Línea Estratégica</t>
  </si>
  <si>
    <t>Programa</t>
  </si>
  <si>
    <t>Subprograma</t>
  </si>
  <si>
    <t>Meta de Producto</t>
  </si>
  <si>
    <t>Proyecto/Acción</t>
  </si>
  <si>
    <t>Metas del Proyecto</t>
  </si>
  <si>
    <t>Fuentes de Financiación</t>
  </si>
  <si>
    <t>I TRIMESTRE</t>
  </si>
  <si>
    <t>II TRIMESTRE</t>
  </si>
  <si>
    <t>III TRIMESTRE</t>
  </si>
  <si>
    <t>IV TRIMESTRE</t>
  </si>
  <si>
    <t>Observaciones</t>
  </si>
  <si>
    <t>Línea Base (2015)</t>
  </si>
  <si>
    <t>Meta del Período</t>
  </si>
  <si>
    <t>Plazo</t>
  </si>
  <si>
    <t>Responsable</t>
  </si>
  <si>
    <t>Costo Total</t>
  </si>
  <si>
    <t>Departamento</t>
  </si>
  <si>
    <t>Nación</t>
  </si>
  <si>
    <t>Municipios</t>
  </si>
  <si>
    <t>Otros</t>
  </si>
  <si>
    <t>Avance Meta Resultado</t>
  </si>
  <si>
    <t>Avance Metas Proyecto</t>
  </si>
  <si>
    <t>Avance Ejecución Financiera</t>
  </si>
  <si>
    <t>Valor Meta Total del año</t>
  </si>
  <si>
    <t>Tipo de Población</t>
  </si>
  <si>
    <t>Valor de la Meta por tipo de población</t>
  </si>
  <si>
    <t>Tipo de Localización</t>
  </si>
  <si>
    <t>Valor de la Meta por Localización</t>
  </si>
  <si>
    <t>Avance de la Meta del año</t>
  </si>
  <si>
    <t>Avance de la Meta por tipo de Población</t>
  </si>
  <si>
    <t>Avance de la Meta por Localizaciòn</t>
  </si>
  <si>
    <t>I Trimestre</t>
  </si>
  <si>
    <t>II Trimestre</t>
  </si>
  <si>
    <t>III Trimestre</t>
  </si>
  <si>
    <t>IV Trimestre</t>
  </si>
  <si>
    <t>Fortalecer oportunidades para superar las vulnerabilidades sociales y  socioeconómica</t>
  </si>
  <si>
    <t>facilitar el acceso a población más pobre el acceso a vivienda formal</t>
  </si>
  <si>
    <t>Tasa de déficit cuantitativo de vivienda</t>
  </si>
  <si>
    <t>Hábitat</t>
  </si>
  <si>
    <t>Vivienda</t>
  </si>
  <si>
    <t>Viviendas gratuitas</t>
  </si>
  <si>
    <t>Nº viviendas ejecutadas por el Gobierno Nacional</t>
  </si>
  <si>
    <t>Mejoramiento de vivienda</t>
  </si>
  <si>
    <t>Proyecto de estudios previos para conformacion del Banco de Tierras del Departamento. SI=1, NO=0</t>
  </si>
  <si>
    <t>(meta para el año 2017)</t>
  </si>
  <si>
    <t>Formalización predial</t>
  </si>
  <si>
    <t>Nº predios titulados</t>
  </si>
  <si>
    <t>Construir los fundamentos de una economía diversificada, innovadora e incluyente</t>
  </si>
  <si>
    <t>Mejorar en el ranking de competitividad departamental</t>
  </si>
  <si>
    <t>Posición en el escalafón</t>
  </si>
  <si>
    <t>Factores Básicos y Avanzados</t>
  </si>
  <si>
    <t>Infraestructura de soporte económico</t>
  </si>
  <si>
    <t>Infraestructura de transporte</t>
  </si>
  <si>
    <t>Número de proyectos estratégicos de infraestructura en gestión</t>
  </si>
  <si>
    <t>(meta para el año 2019)</t>
  </si>
  <si>
    <t>Convenios Plan Vial del Norte</t>
  </si>
  <si>
    <t>Terminación fase inicial Plan Vial del Norte. SI=1; NO=0</t>
  </si>
  <si>
    <t>Ejecución conexión vial Minca-El Campano-La Tagua. SI=1; NO=0</t>
  </si>
  <si>
    <t>Primera Infancia</t>
  </si>
  <si>
    <t>Subregión Santa Marta</t>
  </si>
  <si>
    <t>Cumplido</t>
  </si>
  <si>
    <t>Infancia</t>
  </si>
  <si>
    <t>Subregión Norte</t>
  </si>
  <si>
    <t>No Cumplido</t>
  </si>
  <si>
    <t>Adolescencia</t>
  </si>
  <si>
    <t>Subregión Río</t>
  </si>
  <si>
    <t>Juventud</t>
  </si>
  <si>
    <t>Subregión Centro</t>
  </si>
  <si>
    <t>Adultos Mayores</t>
  </si>
  <si>
    <t>Subregión Sur</t>
  </si>
  <si>
    <t>Otros adultos</t>
  </si>
  <si>
    <t>Ecorregión CGSM</t>
  </si>
  <si>
    <t>Hombres</t>
  </si>
  <si>
    <t>Ecorregión SNSM</t>
  </si>
  <si>
    <t>Mujeres</t>
  </si>
  <si>
    <t>Humedales Centro y Sur</t>
  </si>
  <si>
    <t>LGBTI</t>
  </si>
  <si>
    <t>Zona Marino Costera</t>
  </si>
  <si>
    <t>Con discapacidad</t>
  </si>
  <si>
    <t>Area Urbana</t>
  </si>
  <si>
    <t>Víctimas</t>
  </si>
  <si>
    <t>Area Rural</t>
  </si>
  <si>
    <t>En Reinserción</t>
  </si>
  <si>
    <t>Indígenas</t>
  </si>
  <si>
    <t>Afrodescendientes</t>
  </si>
  <si>
    <t>Pueblo ROM</t>
  </si>
  <si>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</si>
  <si>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</si>
  <si>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</si>
  <si>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</si>
  <si>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</si>
  <si>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</si>
  <si>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</si>
  <si>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</si>
  <si>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</si>
  <si>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</si>
  <si>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Formulación Operativa (Plan de Acción)</t>
  </si>
  <si>
    <t>Reportes de Avances Trimestrales</t>
  </si>
  <si>
    <t>Objetivo del Plan</t>
  </si>
  <si>
    <t>Proyecto(s) y metas operativas del proyecto</t>
  </si>
  <si>
    <t>Datos de avances de las metas de:</t>
  </si>
  <si>
    <t>Meta(s) de Resultado(s)</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</si>
  <si>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</si>
  <si>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</si>
  <si>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</si>
  <si>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</si>
  <si>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</si>
  <si>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</si>
  <si>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</si>
  <si>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</si>
  <si>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</si>
  <si>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</si>
  <si>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</si>
  <si>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</si>
  <si>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</si>
  <si>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</si>
  <si>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</si>
  <si>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</si>
  <si>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Diligenciamiento del Plan de Acción 2016 (ajustado al nuevo Plan de Desarrollo)</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</si>
  <si>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</si>
  <si>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</si>
  <si>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</si>
  <si>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</si>
  <si>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</si>
  <si>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</si>
  <si>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</si>
  <si>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</si>
  <si>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</si>
  <si>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</si>
  <si>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</si>
  <si>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</si>
  <si>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</si>
  <si>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</si>
  <si>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</si>
  <si>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</si>
  <si>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</si>
  <si>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</si>
  <si>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</si>
  <si>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</si>
  <si>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</si>
  <si>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</si>
  <si>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</si>
  <si>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</si>
  <si>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</si>
  <si>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</si>
  <si>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</si>
  <si>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</si>
  <si>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</si>
  <si>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</si>
  <si>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</si>
  <si>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</si>
  <si>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</si>
  <si>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</si>
  <si>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</si>
  <si>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</si>
  <si>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</si>
  <si>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</si>
  <si>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</si>
  <si>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</si>
  <si>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</si>
  <si>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</si>
  <si>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</si>
  <si>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</si>
  <si>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</si>
  <si>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</si>
  <si>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</si>
  <si>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</si>
  <si>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</si>
  <si>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</si>
  <si>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</si>
  <si>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</si>
  <si>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</si>
  <si>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</si>
  <si>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</si>
  <si>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</si>
  <si>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</si>
  <si>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</si>
  <si>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</si>
  <si>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</si>
  <si>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</si>
  <si>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</si>
  <si>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</si>
  <si>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</si>
  <si>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</si>
  <si>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</si>
  <si>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</si>
  <si>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</si>
  <si>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</si>
  <si>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</si>
  <si>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</si>
  <si>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</si>
  <si>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</si>
  <si>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</si>
  <si>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</si>
  <si>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</si>
  <si>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</si>
  <si>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</si>
  <si>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</si>
  <si>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</si>
  <si>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</si>
  <si>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</si>
  <si>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</si>
  <si>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</si>
  <si>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</si>
  <si>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</si>
  <si>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</si>
  <si>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</si>
  <si>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</si>
  <si>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</si>
  <si>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</si>
  <si>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</si>
  <si>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</si>
  <si>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</si>
  <si>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</si>
  <si>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</si>
  <si>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</si>
  <si>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</si>
  <si>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</si>
  <si>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</si>
  <si>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</si>
  <si>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</si>
  <si>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</si>
  <si>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</si>
  <si>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</si>
  <si>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</si>
  <si>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</si>
  <si>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</si>
  <si>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</si>
  <si>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</si>
  <si>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</si>
  <si>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</si>
  <si>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</si>
  <si>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</si>
  <si>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</si>
  <si>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</si>
  <si>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</si>
  <si>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</si>
  <si>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</si>
  <si>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</si>
  <si>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</si>
  <si>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</si>
  <si>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</si>
  <si>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</si>
  <si>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</si>
  <si>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</si>
  <si>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</si>
  <si>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</si>
  <si>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</si>
  <si>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</si>
  <si>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</si>
  <si>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</si>
  <si>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</si>
  <si>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</si>
  <si>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t>
  </si>
  <si>
    <t>Titulación Gratuita de Bienes Fiscales, Barrio Santana, Cuidad de Santa Marta, Departamento del Magdalena, ocupados con VIS.</t>
  </si>
  <si>
    <t>Pavimentar los kilómetros faltantes.</t>
  </si>
  <si>
    <t>Liquidación del contrato</t>
  </si>
  <si>
    <t>Adquisición de Predios.</t>
  </si>
  <si>
    <t>Pago de Predios Adquiridos</t>
  </si>
  <si>
    <t>Cumplimiento de licencia ambiental del tramo sur de Cienaga.</t>
  </si>
  <si>
    <t>Fichas prediales de Ye de Cienaga hasta Tasajera.</t>
  </si>
  <si>
    <t>Construcción del peaje al 100%</t>
  </si>
  <si>
    <t>Numero de conexiones realizadas</t>
  </si>
  <si>
    <t>En Ejecución</t>
  </si>
  <si>
    <t>Plan de Acción 2017</t>
  </si>
  <si>
    <t>No. de Predios Titulados - NO VIS</t>
  </si>
  <si>
    <t>Obras adicionales en la intersección de La Lucha.</t>
  </si>
  <si>
    <t>Construcción de un carril desaceleración en el PAS Logistico de Santa Marta</t>
  </si>
  <si>
    <t>No. de Predios Titulados - VIS</t>
  </si>
  <si>
    <t>En legalizacion de contrato.</t>
  </si>
  <si>
    <t>Toda la población</t>
  </si>
  <si>
    <t>Seguimiento al convenio  de Regalias II, No. 036 del 29 de Dic. de 2014, para Conexiones de Gas Natural al Centro y Bajo Magdalena ( 9.479 usuarios potenciales de los estratos 1 y 2). El valor total  del convenio $4,928,052,763.</t>
  </si>
  <si>
    <t xml:space="preserve"> Seguimiento al Convenio de Regalias III, No. 047 del 24 de Junio del 2015, para  Construcción de conexiones domiciliarias de Gas Natural para usuarios del Corrgimientos del Magdalena (7.006 usuarios potenciales de los estratos 1 y 2).. Valor total de $3,294,582,446</t>
  </si>
  <si>
    <t>En ejecución, se presento Ordenanza para solicitar nuevas facultades y poder continuar con el proceso.</t>
  </si>
  <si>
    <t>Mejoramiento de la Vía Salamina (Guaimaro) - Remolino -Sitio Nuevo (Palermo), en el Departamento del Magdalena. Contrato 617 del 2013. Por valor total de $432.010.178.757,42</t>
  </si>
  <si>
    <t>Km de vías mejorados</t>
  </si>
  <si>
    <t xml:space="preserve">42,1 Km Mejorados. 6.1 Km a Construir.  No. de Puentes 5  </t>
  </si>
  <si>
    <t>Depende de la gestión Predial (Proceso de Expropiación)</t>
  </si>
  <si>
    <t>Obras de Paisajismo en la Intersección La Lucha, Intersección Mamatoco - Once de Noviembre y en la Intersección del Aeropuerto</t>
  </si>
  <si>
    <t>Construcción de la intersección San Pedro Alejandrino</t>
  </si>
  <si>
    <t>Doble calzada de la carretera Yé de Ciénaga - Santa Marta, primera calzada de la Vía Alterna Puerto de Santa Marta, sector quebrada del Doctor - Mamatoco; construcción y Financiación de la segunda calzada entre la Yé de Ciénaga y Santa Marta y Rehabilitación de la calzada existente. Contrato de Concesión No. 229 de 2006. ($592.500.000.000)</t>
  </si>
  <si>
    <t>Diseño, estudio, Rehabilitación, Mejoramiento y conservación de la Vía Intersección Mamatoco - Once de Noviembre - Vía a Minca. Convenio 1222 de 2014, por Valor  de $16.000.000.000.oo</t>
  </si>
  <si>
    <t>Diseño, estudio, Rehabilitación, Mejoramiento y conservación de la Vía Intersección Mamatoco - Once de Noviembre - Vía a Minca . Fase II .Convenio No. 748 de 2015, por Valor de $18.000.000.000.oo</t>
  </si>
  <si>
    <t>Gestión Predial y Social. Convenio 1433 de 2011 , por Valor de $43.160.862.106,oo</t>
  </si>
  <si>
    <t>Vía Minca Fase III.  SGR . Otrosí No. 17, por valor de $6.199.519.715.oo</t>
  </si>
  <si>
    <t>Mantenimiento Vía a Minca otrosi No. 24</t>
  </si>
  <si>
    <t>Deberá solicitarse prorrogar el Convenio por lo menos por 1 año.</t>
  </si>
  <si>
    <t>Gestión Predial y Social. Convenio No. 745 de 2015, POR VALOR DE $9.800.000.000.00</t>
  </si>
  <si>
    <t>Estudios, diseños y adecuación de la estación de Peaje Tasajera  y Variante Sur de Ciénaga. Convenio ANI 012 de 2014., por valor de $20.000.000.000.oo</t>
  </si>
  <si>
    <t>Mantener las condiciones de la vía obtenidas con la Rehabilitación realizada (Recursos de Peaje)</t>
  </si>
  <si>
    <t>Disminuir y minimizar los indices de accidentalidad en la vía a Minca (Recursos de Peaje)</t>
  </si>
  <si>
    <t>Fabio Manjarres   Alba Ruth Fdez de Castro.              Ricardo Ortega</t>
  </si>
  <si>
    <t>Betsy Socarras</t>
  </si>
  <si>
    <t>Proyecto de Estudios Previos para la conformacion del Banco de Tierras del Departamento</t>
  </si>
  <si>
    <t>Revision de POT´s y herramientas de Ordenamiento vigentes  de los municipios</t>
  </si>
  <si>
    <t>Priorizacion de municipios a atender e identificación de predios</t>
  </si>
  <si>
    <t>Estudios tecnicos (Estudio de suelos, conceptos de las entidades competentes)</t>
  </si>
  <si>
    <t>Estudios juridicos de predios</t>
  </si>
  <si>
    <t>Formulacion del proyecto</t>
  </si>
  <si>
    <t>Realización del diagnostico (Deficit Cuantitativo de Vivienda) con las herramientas existentes. (Revisión CENSO DANE 2005, fichas de caracterización DNP, Estudios realizados por municipios, estudios particulares existentes)</t>
  </si>
  <si>
    <t>Proyectos de VIP viabilizados en el marco del PVG II: Aprobacion de 895 SFV</t>
  </si>
  <si>
    <t>Socializacion de convocatorias emitidas por MVCT</t>
  </si>
  <si>
    <t>Betsy Socarrás</t>
  </si>
  <si>
    <t xml:space="preserve">Mesas de trabajo con municipios que decidan presentarse a la convocatoria para revisión de avances de formulación de proyectos </t>
  </si>
  <si>
    <t>Seguimiento a proyectos presentados por los municipios ante FINDETER</t>
  </si>
  <si>
    <t>Apoyo en procesos de subsanación de proyectos</t>
  </si>
  <si>
    <t>Seguimiento hasta viabilizacion de proyectos por parte de FINDETER y PRIORIZACION por MVCT</t>
  </si>
  <si>
    <t>Proyecto Estructurado</t>
  </si>
  <si>
    <t>250 Subregion Sur (150 El Banco +100 Santa Ana) + 45 Subregion Norte (Algarrobo)</t>
  </si>
  <si>
    <t>Según Plan no aplica avance para primer trimestre</t>
  </si>
  <si>
    <t>La Asamblea Departamental aprobó Ordenanza No. 048 del 20 de junio de 2017, donde de amplia la vigencia para la titulación de predios del Barrio Santana  y se le da facultades a la Gobernadora para la cesión gratuita de dichos bienes</t>
  </si>
  <si>
    <t>Para el caso de Regalías III Convenio No. 047,  en el segundo trimetre del 2017 se entregaron subsidios que ascendieron a los $20.492.215</t>
  </si>
  <si>
    <t>Se reporta la ejecución financiera acumulada.  El aporte del Departamento en el proyecto de gasificación consiste en subsidiar  la conexión de los usuarios a dicho servicio, en el segundo trimestre del 2017 se reporta la entrega de subsidios para el caso de Regalias II Convenio No. 036, a un valor que asciende a los $256.040.370</t>
  </si>
  <si>
    <t>Este proyecto fue presentado al OCAD  Región Caribe, se espera su aprobación a finales de año.</t>
  </si>
  <si>
    <t>Este proyecto se termino en Septiembre 21 del 2017.</t>
  </si>
  <si>
    <t xml:space="preserve">Este proyecto presenta una ejecución del 89% con corte a 30 de Noviembre , se encuentra terminado con fecha septiembre 21 del 2017,  pero el Operador tiene cuatro (4)meses estipulados en el contrato para continuar conectando los usuarios . Finalizado ese periodo se procedera a la liquidación del convenio </t>
  </si>
  <si>
    <t xml:space="preserve">Este proyecto presenta una ejecución del 81% con corte a 30 de Noviembre y una prorroga de seis(6) meses, por tal razon su fecha de terminación seria abril del 2017, mas cuatro (4) meses que se estipularon en el contrato., </t>
  </si>
  <si>
    <t>No aplica</t>
  </si>
  <si>
    <t>Fabio Manjarres,  Claudia Orjuela, Juan Valentin Briceño, Walter Pautt</t>
  </si>
  <si>
    <t>Acumulado Producto(tramo 1 y tramo 2) : Estudios y diseños(33,75%);  Preliminares (31,25%); Explanación KM (17.90km); Mejoramiento de Subrasante KM(17,89); Terraplen KM(16,35); Subbase Km (3,14); Bbase Km (2.80); Mezcla Asfaltica Km (2.80); Obras de Derenaje UND (57).</t>
  </si>
  <si>
    <t>Acumulado Producto(tramo 1 y tramo 2) : Estudios y diseños(45%);  Preliminares (41.66%); Explanación KM (17.92km); Mejoramiento de Subrasante KM(17,92); Terraplen KM(16,87); Subbase Km (4.38); Bbase Km (3.21); Mezcla Asfaltica Km (3.21); Obras de Derenaje UND (66).</t>
  </si>
  <si>
    <t>Acumulado Producto(tramo 1 y tramo 2) : Estudios y diseños(45%);  Preliminares (41.66%); Explanación KM (17.92km); Mejoramiento de Subrasante KM(17,92); Terraplen KM(16,87); Subbase Km (4.60); Bbase Km (3.57); Mezcla Asfaltica Km (3.57); Obras de Derenaje UND (66).</t>
  </si>
  <si>
    <t>Acumulado Producto(tramo 1 y tramo 2) : Estudios y diseños(100%);  Preliminares (100%); Explanación KM (17.68km); Mejoramiento de Subrasante KM(17,68); Terraplen KM(16,84); Subbase Km (4.60); Bbase Km (4.12); Mezcla Asfaltica Km (4.12); Obras de Derenaje UND (66).</t>
  </si>
  <si>
    <t>Reporte de Avances de Metas Plan de Acción 2017</t>
  </si>
  <si>
    <t>30/11/2017 Ampliacion 8 meses, nuevo plazo Julio 15 de 2018</t>
  </si>
  <si>
    <t>Elaboración de resoluciones que cumplieron la normativa legal vigente</t>
  </si>
  <si>
    <t>NA</t>
  </si>
  <si>
    <t>Entrega de 300 titulos el día 27 diciembre de 2017.</t>
  </si>
  <si>
    <t>El 20 de abril de de 2017 inició mediante contrato 0222 de 2017 y el 24 de abril de 2017 inició el contrato 0225 de 2017</t>
  </si>
  <si>
    <t>Entrega de información, de acuerdo al objeto contractual celebrado entre el IGAC y la Gobernación del Magdalena correspondiente a los predios localizados en el barrio Portal de la Avenida y Santa Ana del Distrito de Santa Marta. Sin embargo a partir del año 2018 se iniciaria con el proceso de venta de titulos NO VIS</t>
  </si>
  <si>
    <t>Convenios Vía Minca-El Campano-La Tagua (El proyecto se encuentra en revisión por parte del DNP para la aprobación de los recursos)</t>
  </si>
  <si>
    <t xml:space="preserve">En revisión por parte del DNP para aprobación de los recursos.  </t>
  </si>
  <si>
    <t>Terminar construcción del puente peatonal Sierra Nevada</t>
  </si>
  <si>
    <t>Liquidado</t>
  </si>
  <si>
    <t>Fabio Manjarres Pinzon.             Betsy Socarras,       Henry Cabarcas</t>
  </si>
  <si>
    <t>MVCT no asignó cupos adicionales en la vigencia 2017</t>
  </si>
  <si>
    <t>Teniendo en cuenta la actualización del CENSO DANE 2017 en curso se define trasladar las acciones para año 2018, con el fin de que la formulación del proyecto se ajuste a las necesidades reales del territorio.</t>
  </si>
  <si>
    <t>Estructuración del proyecto para Nueva Granada (Nueva Granada) y Cienaga (cabecera) y Sevillano , en total son 2.664 usuarios, por un monto de $3.244.762.570.</t>
  </si>
  <si>
    <t>Estructurado el proyecto para Nueva Granada y Cienaga (cabecera) y Sevillano, en total son 2.664 usuarios, por un monto de $3.244.762.570.</t>
  </si>
  <si>
    <t>En formulación nuevo proyecto para Nueva Granada (Nueva Granada) y Cienaga (cabecera) y Sevillano, en total son 2.664, usuarios, por un monto total del proyecto de $3.244.762.570.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</si>
</sst>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_(&quot;$&quot;\ * \(#,##0.00\);_(&quot;$&quot;\ * &quot;-&quot;??_);_(@_)"/>
    <numFmt numFmtId="43" formatCode="_(* #,##0.00_);_(* \(#,##0.00\);_(* &quot;-&quot;??_);_(@_)"/>
    <numFmt numFmtId="164" formatCode="&quot;$&quot;#,##0.00;[Red]\-&quot;$&quot;#,##0.00"/>
    <numFmt numFmtId="165" formatCode="0.0%"/>
    <numFmt numFmtId="166" formatCode="_(* #,##0_);_(* \(#,##0\);_(* &quot;-&quot;??_);_(@_)"/>
    <numFmt numFmtId="167" formatCode="[$-C0A]d\-mmm\-yy;@"/>
    <numFmt numFmtId="168" formatCode="_(* #,##0.0_);_(* \(#,##0.0\);_(* &quot;-&quot;??_);_(@_)"/>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color indexed="8"/>
      <name val="Arial"/>
      <family val="2"/>
    </font>
    <font>
      <b/>
      <sz val="12"/>
      <color theme="1"/>
      <name val="Arial"/>
      <family val="2"/>
    </font>
    <font>
      <sz val="12"/>
      <color theme="1"/>
      <name val="Arial"/>
      <family val="2"/>
    </font>
    <font>
      <sz val="11"/>
      <color theme="1"/>
      <name val="Arial Narrow"/>
      <family val="2"/>
    </font>
    <font>
      <sz val="10"/>
      <color theme="1"/>
      <name val="Arial"/>
      <family val="2"/>
    </font>
    <font>
      <sz val="12"/>
      <color theme="1"/>
      <name val="Calibri"/>
      <family val="2"/>
      <scheme val="minor"/>
    </font>
    <font>
      <b/>
      <i/>
      <sz val="11"/>
      <color theme="1"/>
      <name val="Calibri"/>
      <family val="2"/>
      <scheme val="minor"/>
    </font>
    <font>
      <i/>
      <sz val="11"/>
      <color theme="1"/>
      <name val="Calibri"/>
      <family val="2"/>
      <scheme val="minor"/>
    </font>
    <font>
      <b/>
      <sz val="11"/>
      <color rgb="FFC00000"/>
      <name val="Calibri"/>
      <family val="2"/>
      <scheme val="minor"/>
    </font>
    <font>
      <sz val="10"/>
      <color theme="1"/>
      <name val="Arial Narrow"/>
      <family val="2"/>
    </font>
    <font>
      <b/>
      <sz val="11"/>
      <color theme="1"/>
      <name val="Arial Narrow"/>
      <family val="2"/>
    </font>
    <font>
      <b/>
      <sz val="10"/>
      <color rgb="FFFF0000"/>
      <name val="Arial Narrow"/>
      <family val="2"/>
    </font>
    <font>
      <sz val="10"/>
      <name val="Arial Narrow"/>
      <family val="2"/>
    </font>
    <font>
      <sz val="11"/>
      <name val="Arial Narrow"/>
      <family val="2"/>
    </font>
    <font>
      <sz val="11"/>
      <color theme="1"/>
      <name val="Arial Unicode MS"/>
      <family val="2"/>
    </font>
    <font>
      <sz val="11"/>
      <color theme="1"/>
      <name val="Verdana"/>
      <family val="2"/>
    </font>
  </fonts>
  <fills count="14">
    <fill>
      <patternFill patternType="none"/>
    </fill>
    <fill>
      <patternFill patternType="gray125"/>
    </fill>
    <fill>
      <patternFill patternType="solid">
        <fgColor theme="6" tint="0.39997558519241921"/>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s>
  <borders count="54">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5">
    <xf numFmtId="0" fontId="0" fillId="0" borderId="0"/>
    <xf numFmtId="9" fontId="1" fillId="0" borderId="0" applyFont="0" applyFill="0" applyBorder="0" applyAlignment="0" applyProtection="0"/>
    <xf numFmtId="43" fontId="1" fillId="0" borderId="0" applyFont="0" applyFill="0" applyBorder="0" applyAlignment="0" applyProtection="0"/>
    <xf numFmtId="0" fontId="9" fillId="0" borderId="0"/>
    <xf numFmtId="44" fontId="1" fillId="0" borderId="0" applyFont="0" applyFill="0" applyBorder="0" applyAlignment="0" applyProtection="0"/>
  </cellStyleXfs>
  <cellXfs count="531">
    <xf numFmtId="0" fontId="0" fillId="0" borderId="0" xfId="0"/>
    <xf numFmtId="0" fontId="6" fillId="0" borderId="0" xfId="0" applyFont="1"/>
    <xf numFmtId="0" fontId="5" fillId="2" borderId="6"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24" xfId="0" applyFont="1" applyFill="1" applyBorder="1" applyAlignment="1">
      <alignment horizontal="center" vertical="center"/>
    </xf>
    <xf numFmtId="0" fontId="5" fillId="4" borderId="21" xfId="0" applyFont="1" applyFill="1" applyBorder="1" applyAlignment="1">
      <alignment horizontal="center" vertical="center" wrapText="1"/>
    </xf>
    <xf numFmtId="0" fontId="5" fillId="4" borderId="25" xfId="0" applyFont="1" applyFill="1" applyBorder="1" applyAlignment="1">
      <alignment horizontal="center" vertical="center"/>
    </xf>
    <xf numFmtId="0" fontId="5" fillId="4" borderId="21" xfId="0" applyFont="1" applyFill="1" applyBorder="1" applyAlignment="1">
      <alignment horizontal="center" vertical="center"/>
    </xf>
    <xf numFmtId="0" fontId="5" fillId="4" borderId="24" xfId="0" applyFont="1" applyFill="1" applyBorder="1" applyAlignment="1">
      <alignment horizontal="center" vertical="center"/>
    </xf>
    <xf numFmtId="0" fontId="6" fillId="0" borderId="0" xfId="0" applyFont="1" applyAlignment="1">
      <alignment vertical="center"/>
    </xf>
    <xf numFmtId="166" fontId="6" fillId="0" borderId="0" xfId="2" applyNumberFormat="1" applyFont="1"/>
    <xf numFmtId="0" fontId="6" fillId="0" borderId="0" xfId="0" applyFont="1" applyAlignment="1">
      <alignment vertical="center" wrapText="1"/>
    </xf>
    <xf numFmtId="0" fontId="8" fillId="0" borderId="0" xfId="0" applyFont="1"/>
    <xf numFmtId="0" fontId="8" fillId="0" borderId="0" xfId="0" applyFont="1" applyAlignment="1">
      <alignment vertical="center" wrapText="1"/>
    </xf>
    <xf numFmtId="0" fontId="0" fillId="0" borderId="0" xfId="0" applyAlignment="1">
      <alignment vertical="center"/>
    </xf>
    <xf numFmtId="0" fontId="11" fillId="9" borderId="0" xfId="0" applyFont="1" applyFill="1" applyAlignment="1">
      <alignment horizontal="left" vertical="center"/>
    </xf>
    <xf numFmtId="0" fontId="3" fillId="3" borderId="5" xfId="0" applyFont="1" applyFill="1" applyBorder="1" applyAlignment="1">
      <alignment horizontal="center" vertical="center"/>
    </xf>
    <xf numFmtId="0" fontId="0" fillId="0" borderId="0" xfId="0" applyAlignment="1">
      <alignment horizontal="center" vertical="center"/>
    </xf>
    <xf numFmtId="0" fontId="0" fillId="2" borderId="5" xfId="0" applyFill="1" applyBorder="1" applyAlignment="1">
      <alignment horizontal="center" vertical="center"/>
    </xf>
    <xf numFmtId="0" fontId="0" fillId="0" borderId="5" xfId="0" applyBorder="1" applyAlignment="1">
      <alignment horizontal="center" vertical="center"/>
    </xf>
    <xf numFmtId="0" fontId="0" fillId="8" borderId="5" xfId="0" applyFill="1" applyBorder="1" applyAlignment="1">
      <alignment horizontal="center" vertical="center"/>
    </xf>
    <xf numFmtId="0" fontId="0" fillId="9" borderId="5" xfId="0" applyFill="1" applyBorder="1" applyAlignment="1">
      <alignment horizontal="center" vertical="center"/>
    </xf>
    <xf numFmtId="0" fontId="10" fillId="0" borderId="0" xfId="0" applyFont="1" applyAlignment="1">
      <alignment vertical="center"/>
    </xf>
    <xf numFmtId="0" fontId="12" fillId="0" borderId="0" xfId="0" applyFont="1" applyAlignment="1">
      <alignment vertical="center"/>
    </xf>
    <xf numFmtId="43" fontId="7" fillId="5" borderId="32" xfId="2" applyFont="1" applyFill="1" applyBorder="1" applyAlignment="1">
      <alignment horizontal="center" vertical="center"/>
    </xf>
    <xf numFmtId="43" fontId="7" fillId="5" borderId="38" xfId="2" applyFont="1" applyFill="1" applyBorder="1" applyAlignment="1">
      <alignment horizontal="center" vertical="center"/>
    </xf>
    <xf numFmtId="166" fontId="7" fillId="5" borderId="29" xfId="2" applyNumberFormat="1" applyFont="1" applyFill="1" applyBorder="1" applyAlignment="1">
      <alignment horizontal="left" vertical="center" wrapText="1"/>
    </xf>
    <xf numFmtId="166" fontId="7" fillId="5" borderId="29" xfId="2" applyNumberFormat="1" applyFont="1" applyFill="1" applyBorder="1" applyAlignment="1">
      <alignment vertical="center" wrapText="1"/>
    </xf>
    <xf numFmtId="3" fontId="7" fillId="0" borderId="29" xfId="2" applyNumberFormat="1" applyFont="1" applyFill="1" applyBorder="1" applyAlignment="1">
      <alignment horizontal="left" vertical="center" wrapText="1"/>
    </xf>
    <xf numFmtId="167" fontId="7" fillId="5" borderId="29" xfId="2" applyNumberFormat="1" applyFont="1" applyFill="1" applyBorder="1" applyAlignment="1">
      <alignment horizontal="center" vertical="center"/>
    </xf>
    <xf numFmtId="167" fontId="7" fillId="0" borderId="29" xfId="2" applyNumberFormat="1" applyFont="1" applyFill="1" applyBorder="1" applyAlignment="1">
      <alignment horizontal="left" vertical="center" wrapText="1"/>
    </xf>
    <xf numFmtId="43" fontId="7" fillId="0" borderId="29" xfId="2" applyFont="1" applyFill="1" applyBorder="1" applyAlignment="1">
      <alignment horizontal="center" vertical="center"/>
    </xf>
    <xf numFmtId="43" fontId="7" fillId="0" borderId="33" xfId="2" applyFont="1" applyFill="1" applyBorder="1" applyAlignment="1">
      <alignment horizontal="center" vertical="center"/>
    </xf>
    <xf numFmtId="166" fontId="7" fillId="4" borderId="36"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166" fontId="7" fillId="4" borderId="29" xfId="2" applyNumberFormat="1" applyFont="1" applyFill="1" applyBorder="1" applyAlignment="1">
      <alignment horizontal="center" vertical="center" wrapText="1"/>
    </xf>
    <xf numFmtId="166" fontId="7" fillId="4" borderId="33" xfId="2" applyNumberFormat="1" applyFont="1" applyFill="1" applyBorder="1" applyAlignment="1">
      <alignment horizontal="center" vertical="center" wrapText="1"/>
    </xf>
    <xf numFmtId="49" fontId="7" fillId="4" borderId="34" xfId="0" applyNumberFormat="1" applyFont="1" applyFill="1" applyBorder="1" applyAlignment="1">
      <alignment horizontal="left" vertical="center" wrapText="1"/>
    </xf>
    <xf numFmtId="49" fontId="7" fillId="4" borderId="29" xfId="0" applyNumberFormat="1" applyFont="1" applyFill="1" applyBorder="1" applyAlignment="1">
      <alignment horizontal="left" vertical="center" wrapText="1"/>
    </xf>
    <xf numFmtId="49" fontId="7" fillId="4" borderId="33" xfId="0" applyNumberFormat="1" applyFont="1" applyFill="1" applyBorder="1" applyAlignment="1">
      <alignment horizontal="left" vertical="center" wrapText="1"/>
    </xf>
    <xf numFmtId="166" fontId="7" fillId="5" borderId="36" xfId="2" applyNumberFormat="1" applyFont="1" applyFill="1" applyBorder="1" applyAlignment="1">
      <alignment horizontal="left" vertical="center" wrapText="1"/>
    </xf>
    <xf numFmtId="166" fontId="7" fillId="5" borderId="36" xfId="2" applyNumberFormat="1" applyFont="1" applyFill="1" applyBorder="1" applyAlignment="1">
      <alignment vertical="center" wrapText="1"/>
    </xf>
    <xf numFmtId="3" fontId="7" fillId="0" borderId="36" xfId="2" applyNumberFormat="1" applyFont="1" applyFill="1" applyBorder="1" applyAlignment="1">
      <alignment horizontal="left" vertical="center" wrapText="1"/>
    </xf>
    <xf numFmtId="167" fontId="7" fillId="5" borderId="36" xfId="2" applyNumberFormat="1" applyFont="1" applyFill="1" applyBorder="1" applyAlignment="1">
      <alignment horizontal="center" vertical="center"/>
    </xf>
    <xf numFmtId="167" fontId="7" fillId="0" borderId="36" xfId="2" applyNumberFormat="1" applyFont="1" applyFill="1" applyBorder="1" applyAlignment="1">
      <alignment horizontal="left" vertical="center" wrapText="1"/>
    </xf>
    <xf numFmtId="43" fontId="7" fillId="0" borderId="36" xfId="2" applyFont="1" applyFill="1" applyBorder="1" applyAlignment="1">
      <alignment horizontal="center" vertical="center"/>
    </xf>
    <xf numFmtId="43" fontId="7" fillId="0" borderId="39" xfId="2" applyFont="1" applyFill="1" applyBorder="1" applyAlignment="1">
      <alignment horizontal="center" vertical="center"/>
    </xf>
    <xf numFmtId="49" fontId="7" fillId="4" borderId="40" xfId="0" applyNumberFormat="1" applyFont="1" applyFill="1" applyBorder="1" applyAlignment="1">
      <alignment horizontal="left" vertical="center" wrapText="1"/>
    </xf>
    <xf numFmtId="49" fontId="7" fillId="4" borderId="36" xfId="0" applyNumberFormat="1" applyFont="1" applyFill="1" applyBorder="1" applyAlignment="1">
      <alignment horizontal="left" vertical="center" wrapText="1"/>
    </xf>
    <xf numFmtId="49" fontId="7" fillId="4" borderId="39" xfId="0" applyNumberFormat="1" applyFont="1" applyFill="1" applyBorder="1" applyAlignment="1">
      <alignment horizontal="left" vertical="center" wrapText="1"/>
    </xf>
    <xf numFmtId="166" fontId="7" fillId="5" borderId="5" xfId="2" applyNumberFormat="1" applyFont="1" applyFill="1" applyBorder="1" applyAlignment="1">
      <alignment vertical="center" wrapText="1"/>
    </xf>
    <xf numFmtId="3" fontId="7" fillId="5" borderId="38" xfId="2" applyNumberFormat="1" applyFont="1" applyFill="1" applyBorder="1" applyAlignment="1">
      <alignment horizontal="center" vertical="center"/>
    </xf>
    <xf numFmtId="166" fontId="7" fillId="4" borderId="5" xfId="2" applyNumberFormat="1" applyFont="1" applyFill="1" applyBorder="1" applyAlignment="1">
      <alignment horizontal="center" vertical="center" wrapText="1"/>
    </xf>
    <xf numFmtId="166" fontId="7" fillId="4" borderId="8" xfId="2" applyNumberFormat="1" applyFont="1" applyFill="1" applyBorder="1" applyAlignment="1">
      <alignment horizontal="center" vertical="center" wrapText="1"/>
    </xf>
    <xf numFmtId="49" fontId="7" fillId="4" borderId="9" xfId="0" applyNumberFormat="1" applyFont="1" applyFill="1" applyBorder="1" applyAlignment="1">
      <alignment horizontal="left" vertical="center" wrapText="1"/>
    </xf>
    <xf numFmtId="49" fontId="7" fillId="4" borderId="5" xfId="0" applyNumberFormat="1" applyFont="1" applyFill="1" applyBorder="1" applyAlignment="1">
      <alignment horizontal="left" vertical="center" wrapText="1"/>
    </xf>
    <xf numFmtId="49" fontId="7" fillId="4" borderId="8" xfId="0" applyNumberFormat="1" applyFont="1" applyFill="1" applyBorder="1" applyAlignment="1">
      <alignment horizontal="left" vertical="center" wrapText="1"/>
    </xf>
    <xf numFmtId="166" fontId="7" fillId="5" borderId="5" xfId="2" applyNumberFormat="1" applyFont="1" applyFill="1" applyBorder="1" applyAlignment="1">
      <alignment horizontal="left" vertical="center" wrapText="1"/>
    </xf>
    <xf numFmtId="0" fontId="7" fillId="0" borderId="5" xfId="0" applyFont="1" applyBorder="1" applyAlignment="1">
      <alignment horizontal="left" vertical="center" wrapText="1"/>
    </xf>
    <xf numFmtId="167" fontId="7" fillId="5" borderId="5" xfId="0" applyNumberFormat="1" applyFont="1" applyFill="1" applyBorder="1" applyAlignment="1">
      <alignment vertical="center"/>
    </xf>
    <xf numFmtId="3" fontId="7" fillId="0" borderId="5" xfId="2" applyNumberFormat="1" applyFont="1" applyFill="1" applyBorder="1" applyAlignment="1">
      <alignment horizontal="left" vertical="center" wrapText="1"/>
    </xf>
    <xf numFmtId="0" fontId="7" fillId="5" borderId="7" xfId="0" applyFont="1" applyFill="1" applyBorder="1" applyAlignment="1">
      <alignment vertical="center"/>
    </xf>
    <xf numFmtId="43" fontId="7" fillId="0" borderId="5" xfId="2" applyFont="1" applyBorder="1" applyAlignment="1">
      <alignment vertical="center"/>
    </xf>
    <xf numFmtId="43" fontId="7" fillId="0" borderId="8" xfId="2" applyFont="1" applyBorder="1" applyAlignment="1">
      <alignment vertical="center"/>
    </xf>
    <xf numFmtId="166" fontId="7" fillId="5" borderId="21" xfId="2" applyNumberFormat="1" applyFont="1" applyFill="1" applyBorder="1" applyAlignment="1">
      <alignment horizontal="left" vertical="center" wrapText="1"/>
    </xf>
    <xf numFmtId="166" fontId="7" fillId="5" borderId="21" xfId="2" applyNumberFormat="1" applyFont="1" applyFill="1" applyBorder="1" applyAlignment="1">
      <alignment vertical="center" wrapText="1"/>
    </xf>
    <xf numFmtId="0" fontId="7" fillId="0" borderId="21" xfId="0" applyFont="1" applyBorder="1" applyAlignment="1">
      <alignment horizontal="left" vertical="center" wrapText="1"/>
    </xf>
    <xf numFmtId="167" fontId="7" fillId="5" borderId="21" xfId="0" applyNumberFormat="1" applyFont="1" applyFill="1" applyBorder="1" applyAlignment="1">
      <alignment vertical="center"/>
    </xf>
    <xf numFmtId="3" fontId="7" fillId="0" borderId="21" xfId="2" applyNumberFormat="1" applyFont="1" applyFill="1" applyBorder="1" applyAlignment="1">
      <alignment horizontal="left" vertical="center" wrapText="1"/>
    </xf>
    <xf numFmtId="0" fontId="7" fillId="5" borderId="23" xfId="0" applyFont="1" applyFill="1" applyBorder="1" applyAlignment="1">
      <alignment vertical="center"/>
    </xf>
    <xf numFmtId="43" fontId="7" fillId="0" borderId="21" xfId="2" applyFont="1" applyBorder="1" applyAlignment="1">
      <alignment vertical="center"/>
    </xf>
    <xf numFmtId="43" fontId="7" fillId="0" borderId="24" xfId="2" applyFont="1" applyBorder="1" applyAlignment="1">
      <alignment vertical="center"/>
    </xf>
    <xf numFmtId="166" fontId="7" fillId="4" borderId="21" xfId="2" applyNumberFormat="1" applyFont="1" applyFill="1" applyBorder="1" applyAlignment="1">
      <alignment horizontal="center" vertical="center" wrapText="1"/>
    </xf>
    <xf numFmtId="166" fontId="7" fillId="4" borderId="24" xfId="2" applyNumberFormat="1" applyFont="1" applyFill="1" applyBorder="1" applyAlignment="1">
      <alignment horizontal="center" vertical="center" wrapText="1"/>
    </xf>
    <xf numFmtId="166" fontId="7" fillId="4" borderId="25" xfId="2" applyNumberFormat="1" applyFont="1" applyFill="1" applyBorder="1" applyAlignment="1">
      <alignment horizontal="center" vertical="center" wrapText="1"/>
    </xf>
    <xf numFmtId="49" fontId="7" fillId="4" borderId="25" xfId="0" applyNumberFormat="1" applyFont="1" applyFill="1" applyBorder="1" applyAlignment="1">
      <alignment horizontal="left" vertical="center" wrapText="1"/>
    </xf>
    <xf numFmtId="49" fontId="7" fillId="4" borderId="21" xfId="0" applyNumberFormat="1" applyFont="1" applyFill="1" applyBorder="1" applyAlignment="1">
      <alignment horizontal="left" vertical="center" wrapText="1"/>
    </xf>
    <xf numFmtId="49" fontId="7" fillId="4" borderId="24" xfId="0" applyNumberFormat="1" applyFont="1" applyFill="1" applyBorder="1" applyAlignment="1">
      <alignment horizontal="left" vertical="center" wrapText="1"/>
    </xf>
    <xf numFmtId="49" fontId="7" fillId="4" borderId="4" xfId="0" applyNumberFormat="1" applyFont="1" applyFill="1" applyBorder="1" applyAlignment="1">
      <alignment horizontal="left" vertical="center" wrapText="1"/>
    </xf>
    <xf numFmtId="49" fontId="7" fillId="4" borderId="6" xfId="0" applyNumberFormat="1" applyFont="1" applyFill="1" applyBorder="1" applyAlignment="1">
      <alignment horizontal="left" vertical="center" wrapText="1"/>
    </xf>
    <xf numFmtId="49" fontId="7" fillId="4" borderId="19" xfId="0" applyNumberFormat="1" applyFont="1" applyFill="1" applyBorder="1" applyAlignment="1">
      <alignment horizontal="left" vertical="center" wrapText="1"/>
    </xf>
    <xf numFmtId="3" fontId="7" fillId="0" borderId="5" xfId="2" applyNumberFormat="1" applyFont="1" applyFill="1" applyBorder="1" applyAlignment="1">
      <alignment vertical="center" wrapText="1"/>
    </xf>
    <xf numFmtId="0" fontId="7" fillId="5" borderId="7" xfId="0" applyFont="1" applyFill="1" applyBorder="1" applyAlignment="1" applyProtection="1">
      <alignment vertical="center"/>
    </xf>
    <xf numFmtId="43" fontId="7" fillId="0" borderId="5" xfId="2" applyFont="1" applyBorder="1" applyAlignment="1" applyProtection="1">
      <alignment vertical="center"/>
    </xf>
    <xf numFmtId="43" fontId="7" fillId="0" borderId="8" xfId="2" applyFont="1" applyBorder="1" applyAlignment="1" applyProtection="1">
      <alignment vertical="center"/>
    </xf>
    <xf numFmtId="167" fontId="7" fillId="5" borderId="17" xfId="0" applyNumberFormat="1" applyFont="1" applyFill="1" applyBorder="1" applyAlignment="1">
      <alignment vertical="center"/>
    </xf>
    <xf numFmtId="0" fontId="7" fillId="5" borderId="35" xfId="0" applyFont="1" applyFill="1" applyBorder="1" applyAlignment="1" applyProtection="1">
      <alignment vertical="center"/>
    </xf>
    <xf numFmtId="43" fontId="7" fillId="0" borderId="17" xfId="2" applyFont="1" applyBorder="1" applyAlignment="1" applyProtection="1">
      <alignment vertical="center"/>
    </xf>
    <xf numFmtId="43" fontId="7" fillId="0" borderId="37" xfId="2" applyFont="1" applyBorder="1" applyAlignment="1" applyProtection="1">
      <alignment vertical="center"/>
    </xf>
    <xf numFmtId="43" fontId="13" fillId="5" borderId="38" xfId="2" applyFont="1" applyFill="1" applyBorder="1" applyAlignment="1">
      <alignment horizontal="center" vertical="center"/>
    </xf>
    <xf numFmtId="43" fontId="13" fillId="0" borderId="5" xfId="2" applyFont="1" applyBorder="1" applyAlignment="1">
      <alignment vertical="center"/>
    </xf>
    <xf numFmtId="49" fontId="7" fillId="4" borderId="16" xfId="0" applyNumberFormat="1" applyFont="1" applyFill="1" applyBorder="1" applyAlignment="1">
      <alignment horizontal="left" vertical="center" wrapText="1"/>
    </xf>
    <xf numFmtId="49" fontId="7" fillId="4" borderId="17" xfId="0" applyNumberFormat="1" applyFont="1" applyFill="1" applyBorder="1" applyAlignment="1">
      <alignment horizontal="left" vertical="center" wrapText="1"/>
    </xf>
    <xf numFmtId="49" fontId="7" fillId="4" borderId="37" xfId="0" applyNumberFormat="1" applyFont="1" applyFill="1" applyBorder="1" applyAlignment="1">
      <alignment horizontal="left" vertical="center" wrapText="1"/>
    </xf>
    <xf numFmtId="166" fontId="7" fillId="4" borderId="8" xfId="2" applyNumberFormat="1" applyFont="1" applyFill="1" applyBorder="1" applyAlignment="1">
      <alignment vertical="center" wrapText="1"/>
    </xf>
    <xf numFmtId="166" fontId="7" fillId="4" borderId="39" xfId="2" applyNumberFormat="1" applyFont="1" applyFill="1" applyBorder="1" applyAlignment="1">
      <alignment vertical="center" wrapText="1"/>
    </xf>
    <xf numFmtId="166" fontId="7" fillId="5" borderId="5" xfId="2" applyNumberFormat="1" applyFont="1" applyFill="1" applyBorder="1" applyAlignment="1">
      <alignment horizontal="center" vertical="center" wrapText="1"/>
    </xf>
    <xf numFmtId="167" fontId="7" fillId="5" borderId="5" xfId="0" applyNumberFormat="1" applyFont="1" applyFill="1" applyBorder="1" applyAlignment="1">
      <alignment horizontal="center" vertical="center"/>
    </xf>
    <xf numFmtId="43" fontId="7" fillId="0" borderId="36" xfId="2" applyFont="1" applyFill="1" applyBorder="1" applyAlignment="1">
      <alignment horizontal="center" vertical="center"/>
    </xf>
    <xf numFmtId="49" fontId="13" fillId="4" borderId="29" xfId="0" applyNumberFormat="1" applyFont="1" applyFill="1" applyBorder="1" applyAlignment="1">
      <alignment horizontal="left" vertical="center" wrapText="1"/>
    </xf>
    <xf numFmtId="49" fontId="13" fillId="4" borderId="34" xfId="0" applyNumberFormat="1" applyFont="1" applyFill="1" applyBorder="1" applyAlignment="1">
      <alignment horizontal="left" vertical="center" wrapText="1"/>
    </xf>
    <xf numFmtId="49" fontId="13" fillId="4" borderId="33" xfId="0" applyNumberFormat="1" applyFont="1" applyFill="1" applyBorder="1" applyAlignment="1">
      <alignment horizontal="left" vertical="center" wrapText="1"/>
    </xf>
    <xf numFmtId="3" fontId="13" fillId="0" borderId="32" xfId="2" applyNumberFormat="1" applyFont="1" applyFill="1" applyBorder="1" applyAlignment="1">
      <alignment horizontal="justify" vertical="center" wrapText="1"/>
    </xf>
    <xf numFmtId="3" fontId="13" fillId="0" borderId="38" xfId="2" applyNumberFormat="1" applyFont="1" applyFill="1" applyBorder="1" applyAlignment="1">
      <alignment horizontal="justify" vertical="center" wrapText="1"/>
    </xf>
    <xf numFmtId="3" fontId="13" fillId="0" borderId="7" xfId="2" applyNumberFormat="1" applyFont="1" applyFill="1" applyBorder="1" applyAlignment="1">
      <alignment horizontal="justify" vertical="center" wrapText="1"/>
    </xf>
    <xf numFmtId="3" fontId="13" fillId="0" borderId="35" xfId="2" applyNumberFormat="1" applyFont="1" applyFill="1" applyBorder="1" applyAlignment="1">
      <alignment horizontal="justify" vertical="center" wrapText="1"/>
    </xf>
    <xf numFmtId="0" fontId="13" fillId="0" borderId="7" xfId="0" applyFont="1" applyBorder="1" applyAlignment="1">
      <alignment horizontal="justify" vertical="center" wrapText="1"/>
    </xf>
    <xf numFmtId="0" fontId="13" fillId="0" borderId="38" xfId="0" applyFont="1" applyBorder="1" applyAlignment="1">
      <alignment horizontal="justify" vertical="center" wrapText="1"/>
    </xf>
    <xf numFmtId="0" fontId="13" fillId="0" borderId="35" xfId="0" applyFont="1" applyBorder="1" applyAlignment="1">
      <alignment horizontal="justify" vertical="center" wrapText="1"/>
    </xf>
    <xf numFmtId="0" fontId="13" fillId="0" borderId="25" xfId="0" applyFont="1" applyBorder="1" applyAlignment="1">
      <alignment horizontal="justify" vertical="center" wrapText="1"/>
    </xf>
    <xf numFmtId="166" fontId="7" fillId="4" borderId="36"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9" fontId="7" fillId="4" borderId="29" xfId="1" applyFont="1" applyFill="1" applyBorder="1" applyAlignment="1">
      <alignment horizontal="center" vertical="center" wrapText="1"/>
    </xf>
    <xf numFmtId="166" fontId="7" fillId="4" borderId="36" xfId="2" applyNumberFormat="1" applyFont="1" applyFill="1" applyBorder="1" applyAlignment="1">
      <alignment horizontal="center" vertical="center" wrapText="1"/>
    </xf>
    <xf numFmtId="3" fontId="7" fillId="0" borderId="32" xfId="2" applyNumberFormat="1" applyFont="1" applyFill="1" applyBorder="1" applyAlignment="1">
      <alignment horizontal="left" vertical="center" wrapText="1"/>
    </xf>
    <xf numFmtId="3" fontId="7" fillId="0" borderId="38" xfId="2" applyNumberFormat="1"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23" xfId="0" applyFont="1" applyBorder="1" applyAlignment="1">
      <alignment horizontal="left" vertical="center" wrapText="1"/>
    </xf>
    <xf numFmtId="43" fontId="13" fillId="0" borderId="30" xfId="2" applyFont="1" applyFill="1" applyBorder="1" applyAlignment="1">
      <alignment horizontal="center" vertical="center"/>
    </xf>
    <xf numFmtId="43" fontId="13" fillId="0" borderId="37" xfId="2" applyFont="1" applyFill="1" applyBorder="1" applyAlignment="1">
      <alignment horizontal="center" vertical="center"/>
    </xf>
    <xf numFmtId="43" fontId="13" fillId="0" borderId="39" xfId="2" applyFont="1" applyFill="1" applyBorder="1" applyAlignment="1">
      <alignment horizontal="center" vertical="center"/>
    </xf>
    <xf numFmtId="43" fontId="7" fillId="0" borderId="28" xfId="2" applyFont="1" applyFill="1" applyBorder="1" applyAlignment="1">
      <alignment vertical="center"/>
    </xf>
    <xf numFmtId="43" fontId="7" fillId="0" borderId="17" xfId="2" applyFont="1" applyFill="1" applyBorder="1" applyAlignment="1">
      <alignment vertical="center"/>
    </xf>
    <xf numFmtId="43" fontId="7" fillId="0" borderId="36" xfId="2" applyFont="1" applyFill="1" applyBorder="1" applyAlignment="1">
      <alignment vertical="center"/>
    </xf>
    <xf numFmtId="43" fontId="7" fillId="0" borderId="36" xfId="2" applyFont="1" applyFill="1" applyBorder="1" applyAlignment="1">
      <alignment horizontal="center" vertical="center"/>
    </xf>
    <xf numFmtId="43" fontId="7" fillId="0" borderId="39" xfId="2" applyFont="1" applyFill="1" applyBorder="1" applyAlignment="1">
      <alignment horizontal="center" vertical="center"/>
    </xf>
    <xf numFmtId="166" fontId="7" fillId="4" borderId="36"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167" fontId="7" fillId="5" borderId="36" xfId="2" applyNumberFormat="1" applyFont="1" applyFill="1" applyBorder="1" applyAlignment="1">
      <alignment horizontal="center" vertical="center"/>
    </xf>
    <xf numFmtId="166" fontId="7" fillId="4" borderId="22" xfId="2" applyNumberFormat="1" applyFont="1" applyFill="1" applyBorder="1" applyAlignment="1">
      <alignment horizontal="center" vertical="center" wrapText="1"/>
    </xf>
    <xf numFmtId="166" fontId="7" fillId="4" borderId="26" xfId="2" applyNumberFormat="1" applyFont="1" applyFill="1" applyBorder="1" applyAlignment="1">
      <alignment horizontal="center" vertical="center" wrapText="1"/>
    </xf>
    <xf numFmtId="3" fontId="13" fillId="0" borderId="47" xfId="2" applyNumberFormat="1" applyFont="1" applyFill="1" applyBorder="1" applyAlignment="1">
      <alignment horizontal="justify" vertical="center" wrapText="1"/>
    </xf>
    <xf numFmtId="166" fontId="7" fillId="5" borderId="17" xfId="2" applyNumberFormat="1" applyFont="1" applyFill="1" applyBorder="1" applyAlignment="1">
      <alignment horizontal="center" vertical="center" wrapText="1"/>
    </xf>
    <xf numFmtId="1" fontId="7" fillId="0" borderId="28" xfId="2" applyNumberFormat="1" applyFont="1" applyFill="1" applyBorder="1" applyAlignment="1">
      <alignment vertical="center" wrapText="1"/>
    </xf>
    <xf numFmtId="1" fontId="7" fillId="0" borderId="22" xfId="2" applyNumberFormat="1" applyFont="1" applyFill="1" applyBorder="1" applyAlignment="1">
      <alignment vertical="center" wrapText="1"/>
    </xf>
    <xf numFmtId="166" fontId="7" fillId="0" borderId="28" xfId="2" applyNumberFormat="1" applyFont="1" applyFill="1" applyBorder="1" applyAlignment="1">
      <alignment vertical="center" wrapText="1"/>
    </xf>
    <xf numFmtId="166" fontId="7" fillId="0" borderId="22" xfId="2" applyNumberFormat="1" applyFont="1" applyFill="1" applyBorder="1" applyAlignment="1">
      <alignment vertical="center" wrapText="1"/>
    </xf>
    <xf numFmtId="166" fontId="7" fillId="5" borderId="22" xfId="2" applyNumberFormat="1" applyFont="1" applyFill="1" applyBorder="1" applyAlignment="1">
      <alignment horizontal="left" vertical="center" wrapText="1"/>
    </xf>
    <xf numFmtId="166" fontId="7" fillId="5" borderId="22" xfId="2" applyNumberFormat="1" applyFont="1" applyFill="1" applyBorder="1" applyAlignment="1">
      <alignment vertical="center" wrapText="1"/>
    </xf>
    <xf numFmtId="43" fontId="7" fillId="5" borderId="41" xfId="2" applyFont="1" applyFill="1" applyBorder="1" applyAlignment="1">
      <alignment horizontal="center" vertical="center"/>
    </xf>
    <xf numFmtId="43" fontId="7" fillId="0" borderId="22" xfId="2" applyFont="1" applyFill="1" applyBorder="1" applyAlignment="1">
      <alignment horizontal="center" vertical="center"/>
    </xf>
    <xf numFmtId="43" fontId="7" fillId="0" borderId="26" xfId="2" applyFont="1" applyFill="1" applyBorder="1" applyAlignment="1">
      <alignment horizontal="center" vertical="center"/>
    </xf>
    <xf numFmtId="49" fontId="7" fillId="4" borderId="22" xfId="0" applyNumberFormat="1" applyFont="1" applyFill="1" applyBorder="1" applyAlignment="1">
      <alignment horizontal="left" vertical="center" wrapText="1"/>
    </xf>
    <xf numFmtId="49" fontId="7" fillId="4" borderId="26" xfId="0" applyNumberFormat="1" applyFont="1" applyFill="1" applyBorder="1" applyAlignment="1">
      <alignment horizontal="left" vertical="center" wrapText="1"/>
    </xf>
    <xf numFmtId="166" fontId="7" fillId="0" borderId="30" xfId="2" applyNumberFormat="1" applyFont="1" applyFill="1" applyBorder="1" applyAlignment="1">
      <alignment vertical="center" wrapText="1"/>
    </xf>
    <xf numFmtId="166" fontId="7" fillId="0" borderId="26" xfId="2" applyNumberFormat="1" applyFont="1" applyFill="1" applyBorder="1" applyAlignment="1">
      <alignment vertical="center" wrapText="1"/>
    </xf>
    <xf numFmtId="3" fontId="7" fillId="0" borderId="22" xfId="2" applyNumberFormat="1" applyFont="1" applyFill="1" applyBorder="1" applyAlignment="1">
      <alignment horizontal="left" vertical="center" wrapText="1"/>
    </xf>
    <xf numFmtId="167" fontId="7" fillId="5" borderId="22" xfId="2" applyNumberFormat="1" applyFont="1" applyFill="1" applyBorder="1" applyAlignment="1">
      <alignment horizontal="center" vertical="center"/>
    </xf>
    <xf numFmtId="3" fontId="7" fillId="0" borderId="31" xfId="2" applyNumberFormat="1" applyFont="1" applyFill="1" applyBorder="1" applyAlignment="1">
      <alignment vertical="center" wrapText="1"/>
    </xf>
    <xf numFmtId="3" fontId="7" fillId="0" borderId="9" xfId="2" applyNumberFormat="1" applyFont="1" applyFill="1" applyBorder="1" applyAlignment="1">
      <alignment vertical="center" wrapText="1"/>
    </xf>
    <xf numFmtId="166" fontId="7" fillId="4" borderId="50" xfId="2" applyNumberFormat="1" applyFont="1" applyFill="1" applyBorder="1" applyAlignment="1">
      <alignment horizontal="center" vertical="center" wrapText="1"/>
    </xf>
    <xf numFmtId="166" fontId="7" fillId="4" borderId="51" xfId="2" applyNumberFormat="1" applyFont="1" applyFill="1" applyBorder="1" applyAlignment="1">
      <alignment horizontal="center" vertical="center" wrapText="1"/>
    </xf>
    <xf numFmtId="166" fontId="7" fillId="4" borderId="10" xfId="2" applyNumberFormat="1" applyFont="1" applyFill="1" applyBorder="1" applyAlignment="1">
      <alignment horizontal="center" vertical="center" wrapText="1"/>
    </xf>
    <xf numFmtId="166" fontId="7" fillId="4" borderId="52" xfId="2" applyNumberFormat="1" applyFont="1" applyFill="1" applyBorder="1" applyAlignment="1">
      <alignment horizontal="center" vertical="center" wrapText="1"/>
    </xf>
    <xf numFmtId="9" fontId="7" fillId="4" borderId="36" xfId="1" applyFont="1" applyFill="1" applyBorder="1" applyAlignment="1">
      <alignment horizontal="center" vertical="center" wrapText="1"/>
    </xf>
    <xf numFmtId="9" fontId="7" fillId="4" borderId="38" xfId="1" applyFont="1" applyFill="1" applyBorder="1" applyAlignment="1">
      <alignment horizontal="center" vertical="center" wrapText="1"/>
    </xf>
    <xf numFmtId="3" fontId="16" fillId="0" borderId="38" xfId="2" applyNumberFormat="1" applyFont="1" applyFill="1" applyBorder="1" applyAlignment="1">
      <alignment horizontal="justify" vertical="center" wrapText="1"/>
    </xf>
    <xf numFmtId="167" fontId="14" fillId="0" borderId="36" xfId="2" applyNumberFormat="1" applyFont="1" applyFill="1" applyBorder="1" applyAlignment="1">
      <alignment horizontal="center" vertical="center" wrapText="1"/>
    </xf>
    <xf numFmtId="167" fontId="14" fillId="0" borderId="39" xfId="2" applyNumberFormat="1" applyFont="1" applyFill="1" applyBorder="1" applyAlignment="1">
      <alignment horizontal="center" vertical="center" wrapText="1"/>
    </xf>
    <xf numFmtId="43" fontId="16" fillId="5" borderId="36" xfId="2" applyFont="1" applyFill="1" applyBorder="1" applyAlignment="1">
      <alignment horizontal="center" vertical="center"/>
    </xf>
    <xf numFmtId="9" fontId="7" fillId="4" borderId="5" xfId="1" applyFont="1" applyFill="1" applyBorder="1" applyAlignment="1">
      <alignment horizontal="center" vertical="center" wrapText="1"/>
    </xf>
    <xf numFmtId="9" fontId="7" fillId="4" borderId="17" xfId="1" applyFont="1" applyFill="1" applyBorder="1" applyAlignment="1">
      <alignment horizontal="center" vertical="center" wrapText="1"/>
    </xf>
    <xf numFmtId="3" fontId="13" fillId="0" borderId="4" xfId="2" applyNumberFormat="1" applyFont="1" applyFill="1" applyBorder="1" applyAlignment="1">
      <alignment vertical="center" wrapText="1"/>
    </xf>
    <xf numFmtId="0" fontId="16" fillId="0" borderId="38" xfId="0" applyFont="1" applyBorder="1" applyAlignment="1">
      <alignment horizontal="justify" vertical="center" wrapText="1"/>
    </xf>
    <xf numFmtId="9" fontId="7" fillId="4" borderId="6" xfId="1" applyNumberFormat="1" applyFont="1" applyFill="1" applyBorder="1" applyAlignment="1">
      <alignment horizontal="center" vertical="center" wrapText="1"/>
    </xf>
    <xf numFmtId="9" fontId="7" fillId="4" borderId="18" xfId="1" applyFont="1" applyFill="1" applyBorder="1" applyAlignment="1">
      <alignment horizontal="center" vertical="center" wrapText="1"/>
    </xf>
    <xf numFmtId="9" fontId="7" fillId="4" borderId="6" xfId="1" applyFont="1" applyFill="1" applyBorder="1" applyAlignment="1">
      <alignment horizontal="center" vertical="center" wrapText="1"/>
    </xf>
    <xf numFmtId="9" fontId="7" fillId="4" borderId="7" xfId="1" applyFont="1" applyFill="1" applyBorder="1" applyAlignment="1">
      <alignment horizontal="center" vertical="center" wrapText="1"/>
    </xf>
    <xf numFmtId="9" fontId="7" fillId="4" borderId="35" xfId="1" applyFont="1" applyFill="1" applyBorder="1" applyAlignment="1">
      <alignment horizontal="center" vertical="center" wrapText="1"/>
    </xf>
    <xf numFmtId="9" fontId="7" fillId="4" borderId="25" xfId="1" applyFont="1" applyFill="1" applyBorder="1" applyAlignment="1">
      <alignment horizontal="center" vertical="center" wrapText="1"/>
    </xf>
    <xf numFmtId="9" fontId="7" fillId="4" borderId="23" xfId="1" applyFont="1" applyFill="1" applyBorder="1" applyAlignment="1">
      <alignment horizontal="center" vertical="center" wrapText="1"/>
    </xf>
    <xf numFmtId="43" fontId="17" fillId="12" borderId="36" xfId="2" applyFont="1" applyFill="1" applyBorder="1" applyAlignment="1">
      <alignment horizontal="center" vertical="center"/>
    </xf>
    <xf numFmtId="167" fontId="7" fillId="5" borderId="22" xfId="2" applyNumberFormat="1" applyFont="1" applyFill="1" applyBorder="1" applyAlignment="1">
      <alignment horizontal="center" vertical="center"/>
    </xf>
    <xf numFmtId="43" fontId="7" fillId="0" borderId="38" xfId="2" applyFont="1" applyFill="1" applyBorder="1" applyAlignment="1">
      <alignment horizontal="center" vertical="center"/>
    </xf>
    <xf numFmtId="0" fontId="7" fillId="0" borderId="5" xfId="0" applyFont="1" applyBorder="1" applyAlignment="1">
      <alignment vertical="center" wrapText="1"/>
    </xf>
    <xf numFmtId="44" fontId="18" fillId="0" borderId="5" xfId="4" applyFont="1" applyBorder="1" applyAlignment="1">
      <alignment horizontal="center" vertical="center"/>
    </xf>
    <xf numFmtId="0" fontId="19" fillId="0" borderId="5" xfId="0" applyFont="1" applyBorder="1" applyAlignment="1">
      <alignment vertical="center" wrapText="1"/>
    </xf>
    <xf numFmtId="3" fontId="7" fillId="0" borderId="20" xfId="2" applyNumberFormat="1" applyFont="1" applyFill="1" applyBorder="1" applyAlignment="1">
      <alignment vertical="center" wrapText="1"/>
    </xf>
    <xf numFmtId="3" fontId="7" fillId="0" borderId="41" xfId="2" applyNumberFormat="1" applyFont="1" applyFill="1" applyBorder="1" applyAlignment="1">
      <alignment horizontal="left" vertical="center" wrapText="1"/>
    </xf>
    <xf numFmtId="166" fontId="7" fillId="4" borderId="36"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166" fontId="7" fillId="4" borderId="17" xfId="2" applyNumberFormat="1" applyFont="1" applyFill="1" applyBorder="1" applyAlignment="1">
      <alignment horizontal="center" vertical="center" wrapText="1"/>
    </xf>
    <xf numFmtId="166" fontId="7" fillId="4" borderId="36" xfId="2" applyNumberFormat="1" applyFont="1" applyFill="1" applyBorder="1" applyAlignment="1">
      <alignment horizontal="center" vertical="center" wrapText="1"/>
    </xf>
    <xf numFmtId="166" fontId="7" fillId="4" borderId="6"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43" fontId="13" fillId="5" borderId="36" xfId="2" applyFont="1" applyFill="1" applyBorder="1" applyAlignment="1">
      <alignment horizontal="center" vertical="center"/>
    </xf>
    <xf numFmtId="166" fontId="7" fillId="4" borderId="19" xfId="2" applyNumberFormat="1" applyFont="1" applyFill="1" applyBorder="1" applyAlignment="1">
      <alignment horizontal="center" vertical="center" wrapText="1"/>
    </xf>
    <xf numFmtId="43" fontId="13" fillId="0" borderId="36" xfId="2" applyFont="1" applyFill="1" applyBorder="1" applyAlignment="1">
      <alignment horizontal="center" vertical="center"/>
    </xf>
    <xf numFmtId="43" fontId="7" fillId="0" borderId="36" xfId="2" applyFont="1" applyFill="1" applyBorder="1" applyAlignment="1">
      <alignment horizontal="center" vertical="center"/>
    </xf>
    <xf numFmtId="43" fontId="7" fillId="0" borderId="39" xfId="2" applyFont="1" applyFill="1" applyBorder="1" applyAlignment="1">
      <alignment horizontal="center" vertical="center"/>
    </xf>
    <xf numFmtId="166" fontId="7" fillId="4" borderId="5" xfId="2" applyNumberFormat="1" applyFont="1" applyFill="1" applyBorder="1" applyAlignment="1">
      <alignment horizontal="center" vertical="center" wrapText="1"/>
    </xf>
    <xf numFmtId="43" fontId="7" fillId="0" borderId="28" xfId="2" applyFont="1" applyFill="1" applyBorder="1" applyAlignment="1">
      <alignment horizontal="center" vertical="center"/>
    </xf>
    <xf numFmtId="9" fontId="7" fillId="4" borderId="4" xfId="1" applyFont="1" applyFill="1" applyBorder="1" applyAlignment="1">
      <alignment horizontal="center" vertical="center" wrapText="1"/>
    </xf>
    <xf numFmtId="9" fontId="7" fillId="4" borderId="16" xfId="1" applyFont="1" applyFill="1" applyBorder="1" applyAlignment="1">
      <alignment horizontal="center" vertical="center" wrapText="1"/>
    </xf>
    <xf numFmtId="43" fontId="7" fillId="0" borderId="17" xfId="2" applyFont="1" applyFill="1" applyBorder="1" applyAlignment="1">
      <alignment horizontal="center" vertical="center"/>
    </xf>
    <xf numFmtId="167" fontId="7" fillId="5" borderId="36" xfId="2" applyNumberFormat="1" applyFont="1" applyFill="1" applyBorder="1" applyAlignment="1">
      <alignment horizontal="center" vertical="center"/>
    </xf>
    <xf numFmtId="9" fontId="7" fillId="4" borderId="9" xfId="1" applyFont="1" applyFill="1" applyBorder="1" applyAlignment="1">
      <alignment horizontal="center" vertical="center" wrapText="1"/>
    </xf>
    <xf numFmtId="0" fontId="7" fillId="0" borderId="17" xfId="0" applyFont="1" applyBorder="1" applyAlignment="1">
      <alignment horizontal="left" vertical="center" wrapText="1"/>
    </xf>
    <xf numFmtId="167" fontId="17" fillId="5" borderId="36" xfId="2" applyNumberFormat="1" applyFont="1" applyFill="1" applyBorder="1" applyAlignment="1">
      <alignment horizontal="center" vertical="center"/>
    </xf>
    <xf numFmtId="167" fontId="7" fillId="13" borderId="36" xfId="2" applyNumberFormat="1" applyFont="1" applyFill="1" applyBorder="1" applyAlignment="1">
      <alignment horizontal="center" vertical="center"/>
    </xf>
    <xf numFmtId="166" fontId="7" fillId="4" borderId="36" xfId="2" applyNumberFormat="1" applyFont="1" applyFill="1" applyBorder="1" applyAlignment="1">
      <alignment horizontal="center" vertical="center" wrapText="1"/>
    </xf>
    <xf numFmtId="0" fontId="0" fillId="0" borderId="0" xfId="0" applyAlignment="1">
      <alignment horizontal="left" vertical="center" wrapText="1"/>
    </xf>
    <xf numFmtId="0" fontId="10" fillId="7" borderId="0" xfId="0" applyFont="1" applyFill="1" applyAlignment="1">
      <alignment horizontal="center" vertical="center"/>
    </xf>
    <xf numFmtId="0" fontId="3" fillId="2" borderId="5" xfId="0" applyFont="1" applyFill="1" applyBorder="1" applyAlignment="1">
      <alignment horizontal="center" vertical="center"/>
    </xf>
    <xf numFmtId="0" fontId="3" fillId="8" borderId="5" xfId="0" applyFont="1" applyFill="1" applyBorder="1" applyAlignment="1">
      <alignment horizontal="center" vertical="center"/>
    </xf>
    <xf numFmtId="0" fontId="3" fillId="9" borderId="5" xfId="0" applyFont="1" applyFill="1" applyBorder="1" applyAlignment="1">
      <alignment horizontal="center" vertical="center"/>
    </xf>
    <xf numFmtId="0" fontId="3" fillId="6" borderId="0" xfId="0" applyFont="1" applyFill="1" applyAlignment="1">
      <alignment horizontal="center" vertical="center"/>
    </xf>
    <xf numFmtId="0" fontId="11" fillId="2" borderId="0" xfId="0" applyFont="1" applyFill="1" applyAlignment="1">
      <alignment horizontal="left" vertical="center"/>
    </xf>
    <xf numFmtId="0" fontId="11" fillId="8" borderId="0" xfId="0" applyFont="1" applyFill="1" applyAlignment="1">
      <alignment horizontal="left" vertical="center"/>
    </xf>
    <xf numFmtId="0" fontId="11" fillId="9" borderId="0" xfId="0" applyFont="1" applyFill="1" applyAlignment="1">
      <alignment horizontal="left" vertical="center"/>
    </xf>
    <xf numFmtId="0" fontId="2" fillId="2" borderId="0" xfId="0" applyFont="1" applyFill="1" applyAlignment="1">
      <alignment horizontal="left" vertical="center"/>
    </xf>
    <xf numFmtId="0" fontId="2" fillId="8" borderId="0" xfId="0" applyFont="1" applyFill="1" applyAlignment="1">
      <alignment horizontal="left" vertical="center"/>
    </xf>
    <xf numFmtId="0" fontId="2" fillId="9" borderId="0" xfId="0" applyFont="1" applyFill="1" applyAlignment="1">
      <alignment horizontal="left" vertical="center"/>
    </xf>
    <xf numFmtId="0" fontId="11" fillId="2" borderId="0" xfId="0" applyFont="1" applyFill="1" applyAlignment="1">
      <alignment horizontal="left" vertical="center" wrapText="1"/>
    </xf>
    <xf numFmtId="0" fontId="0" fillId="2" borderId="5" xfId="0" applyFill="1" applyBorder="1" applyAlignment="1">
      <alignment horizontal="left" vertical="center"/>
    </xf>
    <xf numFmtId="0" fontId="0" fillId="0" borderId="5" xfId="0" applyBorder="1" applyAlignment="1">
      <alignment horizontal="left" vertical="center" wrapText="1"/>
    </xf>
    <xf numFmtId="0" fontId="0" fillId="0" borderId="10" xfId="0" applyBorder="1" applyAlignment="1">
      <alignment horizontal="left" vertical="center" wrapText="1"/>
    </xf>
    <xf numFmtId="0" fontId="0" fillId="0" borderId="7" xfId="0" applyBorder="1" applyAlignment="1">
      <alignment horizontal="left" vertical="center" wrapText="1"/>
    </xf>
    <xf numFmtId="0" fontId="11" fillId="0" borderId="0" xfId="0" applyFont="1" applyAlignment="1">
      <alignment horizontal="left" vertical="center"/>
    </xf>
    <xf numFmtId="0" fontId="10" fillId="10" borderId="0" xfId="0" applyFont="1" applyFill="1" applyAlignment="1">
      <alignment horizontal="center" vertical="center"/>
    </xf>
    <xf numFmtId="0" fontId="3" fillId="3" borderId="5"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7" xfId="0" applyFont="1" applyFill="1" applyBorder="1" applyAlignment="1">
      <alignment horizontal="center"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0" fillId="2" borderId="7" xfId="0" applyFill="1" applyBorder="1" applyAlignment="1">
      <alignment horizontal="left" vertical="center"/>
    </xf>
    <xf numFmtId="0" fontId="0" fillId="0" borderId="11" xfId="0" applyBorder="1" applyAlignment="1">
      <alignment horizontal="left" vertical="center" wrapText="1"/>
    </xf>
    <xf numFmtId="0" fontId="0" fillId="2" borderId="5" xfId="0" applyFill="1" applyBorder="1" applyAlignment="1">
      <alignment horizontal="left" vertical="center" wrapText="1"/>
    </xf>
    <xf numFmtId="0" fontId="0" fillId="2" borderId="10" xfId="0" applyFill="1" applyBorder="1" applyAlignment="1">
      <alignment horizontal="left" vertical="center" wrapText="1"/>
    </xf>
    <xf numFmtId="0" fontId="0" fillId="2" borderId="7" xfId="0" applyFill="1" applyBorder="1" applyAlignment="1">
      <alignment horizontal="left" vertical="center" wrapText="1"/>
    </xf>
    <xf numFmtId="0" fontId="0" fillId="8" borderId="5" xfId="0" applyFill="1" applyBorder="1" applyAlignment="1">
      <alignment horizontal="left" vertical="center"/>
    </xf>
    <xf numFmtId="0" fontId="0" fillId="8" borderId="5" xfId="0" applyFill="1" applyBorder="1" applyAlignment="1">
      <alignment horizontal="left" vertical="center" wrapText="1"/>
    </xf>
    <xf numFmtId="0" fontId="0" fillId="8" borderId="10" xfId="0" applyFill="1" applyBorder="1" applyAlignment="1">
      <alignment horizontal="left" vertical="center" wrapText="1"/>
    </xf>
    <xf numFmtId="0" fontId="0" fillId="8" borderId="7" xfId="0" applyFill="1" applyBorder="1" applyAlignment="1">
      <alignment horizontal="left" vertical="center" wrapText="1"/>
    </xf>
    <xf numFmtId="0" fontId="0" fillId="9" borderId="5" xfId="0" applyFill="1" applyBorder="1" applyAlignment="1">
      <alignment horizontal="left" vertical="center"/>
    </xf>
    <xf numFmtId="0" fontId="0" fillId="9" borderId="5" xfId="0" applyFill="1" applyBorder="1" applyAlignment="1">
      <alignment horizontal="left" vertical="center" wrapText="1"/>
    </xf>
    <xf numFmtId="0" fontId="0" fillId="9" borderId="10" xfId="0" applyFill="1" applyBorder="1" applyAlignment="1">
      <alignment horizontal="left" vertical="center" wrapText="1"/>
    </xf>
    <xf numFmtId="0" fontId="0" fillId="9" borderId="7" xfId="0" applyFill="1" applyBorder="1" applyAlignment="1">
      <alignment horizontal="left" vertical="center" wrapText="1"/>
    </xf>
    <xf numFmtId="0" fontId="10" fillId="11" borderId="10" xfId="0" applyFont="1" applyFill="1" applyBorder="1" applyAlignment="1">
      <alignment horizontal="center" vertical="center"/>
    </xf>
    <xf numFmtId="0" fontId="10" fillId="11" borderId="11" xfId="0" applyFont="1" applyFill="1" applyBorder="1" applyAlignment="1">
      <alignment horizontal="center" vertical="center"/>
    </xf>
    <xf numFmtId="0" fontId="10" fillId="11" borderId="7" xfId="0" applyFont="1" applyFill="1" applyBorder="1" applyAlignment="1">
      <alignment horizontal="center" vertical="center"/>
    </xf>
    <xf numFmtId="0" fontId="0" fillId="0" borderId="0" xfId="0" applyAlignment="1">
      <alignment horizontal="left" vertical="center"/>
    </xf>
    <xf numFmtId="0" fontId="12" fillId="0" borderId="0" xfId="0" applyFont="1" applyAlignment="1">
      <alignment horizontal="left" vertical="center"/>
    </xf>
    <xf numFmtId="10" fontId="7" fillId="4" borderId="31" xfId="2" applyNumberFormat="1" applyFont="1" applyFill="1" applyBorder="1" applyAlignment="1">
      <alignment horizontal="center" vertical="center" wrapText="1"/>
    </xf>
    <xf numFmtId="10" fontId="7" fillId="4" borderId="16" xfId="2" applyNumberFormat="1" applyFont="1" applyFill="1" applyBorder="1" applyAlignment="1">
      <alignment horizontal="center" vertical="center" wrapText="1"/>
    </xf>
    <xf numFmtId="10" fontId="7" fillId="4" borderId="20" xfId="2" applyNumberFormat="1" applyFont="1" applyFill="1" applyBorder="1" applyAlignment="1">
      <alignment horizontal="center" vertical="center" wrapText="1"/>
    </xf>
    <xf numFmtId="166" fontId="13" fillId="4" borderId="30" xfId="2" applyNumberFormat="1" applyFont="1" applyFill="1" applyBorder="1" applyAlignment="1">
      <alignment horizontal="center" vertical="center" wrapText="1"/>
    </xf>
    <xf numFmtId="166" fontId="13" fillId="4" borderId="37" xfId="2" applyNumberFormat="1" applyFont="1" applyFill="1" applyBorder="1" applyAlignment="1">
      <alignment horizontal="center" vertical="center" wrapText="1"/>
    </xf>
    <xf numFmtId="166" fontId="13" fillId="4" borderId="26" xfId="2" applyNumberFormat="1" applyFont="1" applyFill="1" applyBorder="1" applyAlignment="1">
      <alignment horizontal="center" vertical="center" wrapText="1"/>
    </xf>
    <xf numFmtId="49" fontId="7" fillId="4" borderId="16" xfId="0" applyNumberFormat="1" applyFont="1" applyFill="1" applyBorder="1" applyAlignment="1">
      <alignment horizontal="center" vertical="center" wrapText="1"/>
    </xf>
    <xf numFmtId="49" fontId="7" fillId="4" borderId="20" xfId="0" applyNumberFormat="1" applyFont="1" applyFill="1" applyBorder="1" applyAlignment="1">
      <alignment horizontal="center" vertical="center" wrapText="1"/>
    </xf>
    <xf numFmtId="166" fontId="7" fillId="4" borderId="28" xfId="2" applyNumberFormat="1" applyFont="1" applyFill="1" applyBorder="1" applyAlignment="1">
      <alignment horizontal="center" vertical="center" wrapText="1"/>
    </xf>
    <xf numFmtId="166" fontId="7" fillId="4" borderId="17" xfId="2" applyNumberFormat="1" applyFont="1" applyFill="1" applyBorder="1" applyAlignment="1">
      <alignment horizontal="center" vertical="center" wrapText="1"/>
    </xf>
    <xf numFmtId="166" fontId="7" fillId="4" borderId="22" xfId="2" applyNumberFormat="1" applyFont="1" applyFill="1" applyBorder="1" applyAlignment="1">
      <alignment horizontal="center" vertical="center" wrapText="1"/>
    </xf>
    <xf numFmtId="43" fontId="7" fillId="4" borderId="28" xfId="2" applyNumberFormat="1" applyFont="1" applyFill="1" applyBorder="1" applyAlignment="1">
      <alignment horizontal="center" vertical="center" wrapText="1"/>
    </xf>
    <xf numFmtId="43" fontId="7" fillId="4" borderId="17" xfId="2" applyNumberFormat="1" applyFont="1" applyFill="1" applyBorder="1" applyAlignment="1">
      <alignment horizontal="center" vertical="center" wrapText="1"/>
    </xf>
    <xf numFmtId="43" fontId="7" fillId="4" borderId="22" xfId="2" applyNumberFormat="1" applyFont="1" applyFill="1" applyBorder="1" applyAlignment="1">
      <alignment horizontal="center" vertical="center" wrapText="1"/>
    </xf>
    <xf numFmtId="166" fontId="7" fillId="5" borderId="28" xfId="2" applyNumberFormat="1" applyFont="1" applyFill="1" applyBorder="1" applyAlignment="1">
      <alignment horizontal="center" vertical="center" wrapText="1"/>
    </xf>
    <xf numFmtId="166" fontId="7" fillId="5" borderId="17" xfId="2" applyNumberFormat="1" applyFont="1" applyFill="1" applyBorder="1" applyAlignment="1">
      <alignment horizontal="center" vertical="center" wrapText="1"/>
    </xf>
    <xf numFmtId="166" fontId="7" fillId="5" borderId="22" xfId="2" applyNumberFormat="1" applyFont="1" applyFill="1" applyBorder="1" applyAlignment="1">
      <alignment horizontal="center" vertical="center" wrapText="1"/>
    </xf>
    <xf numFmtId="0" fontId="7" fillId="0" borderId="28"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22" xfId="0" applyFont="1" applyFill="1" applyBorder="1" applyAlignment="1">
      <alignment horizontal="left" vertical="center" wrapText="1"/>
    </xf>
    <xf numFmtId="3" fontId="7" fillId="0" borderId="45" xfId="2" applyNumberFormat="1" applyFont="1" applyFill="1" applyBorder="1" applyAlignment="1">
      <alignment horizontal="left" vertical="center" wrapText="1"/>
    </xf>
    <xf numFmtId="3" fontId="7" fillId="0" borderId="46" xfId="2" applyNumberFormat="1" applyFont="1" applyFill="1" applyBorder="1" applyAlignment="1">
      <alignment horizontal="left" vertical="center" wrapText="1"/>
    </xf>
    <xf numFmtId="3" fontId="7" fillId="0" borderId="49" xfId="2" applyNumberFormat="1" applyFont="1" applyFill="1" applyBorder="1" applyAlignment="1">
      <alignment horizontal="left" vertical="center" wrapText="1"/>
    </xf>
    <xf numFmtId="0" fontId="7" fillId="0" borderId="28"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2" xfId="0" applyFont="1" applyFill="1" applyBorder="1" applyAlignment="1">
      <alignment horizontal="center" vertical="center" wrapText="1"/>
    </xf>
    <xf numFmtId="166" fontId="7" fillId="0" borderId="28" xfId="2" applyNumberFormat="1" applyFont="1" applyFill="1" applyBorder="1" applyAlignment="1">
      <alignment horizontal="center" vertical="center" wrapText="1"/>
    </xf>
    <xf numFmtId="166" fontId="7" fillId="0" borderId="17" xfId="2" applyNumberFormat="1" applyFont="1" applyFill="1" applyBorder="1" applyAlignment="1">
      <alignment horizontal="center" vertical="center" wrapText="1"/>
    </xf>
    <xf numFmtId="166" fontId="7" fillId="0" borderId="22" xfId="2" applyNumberFormat="1" applyFont="1" applyFill="1" applyBorder="1" applyAlignment="1">
      <alignment horizontal="center" vertical="center" wrapText="1"/>
    </xf>
    <xf numFmtId="166" fontId="7" fillId="0" borderId="28" xfId="2" applyNumberFormat="1" applyFont="1" applyFill="1" applyBorder="1" applyAlignment="1">
      <alignment horizontal="left" vertical="center" wrapText="1"/>
    </xf>
    <xf numFmtId="166" fontId="7" fillId="0" borderId="17" xfId="2" applyNumberFormat="1" applyFont="1" applyFill="1" applyBorder="1" applyAlignment="1">
      <alignment horizontal="left" vertical="center" wrapText="1"/>
    </xf>
    <xf numFmtId="166" fontId="7" fillId="0" borderId="22" xfId="2" applyNumberFormat="1" applyFont="1" applyFill="1" applyBorder="1" applyAlignment="1">
      <alignment horizontal="left" vertical="center" wrapText="1"/>
    </xf>
    <xf numFmtId="166" fontId="7" fillId="0" borderId="30" xfId="2" applyNumberFormat="1" applyFont="1" applyFill="1" applyBorder="1" applyAlignment="1">
      <alignment horizontal="left" vertical="center" wrapText="1"/>
    </xf>
    <xf numFmtId="166" fontId="7" fillId="0" borderId="37" xfId="2" applyNumberFormat="1" applyFont="1" applyFill="1" applyBorder="1" applyAlignment="1">
      <alignment horizontal="left" vertical="center" wrapText="1"/>
    </xf>
    <xf numFmtId="166" fontId="7" fillId="0" borderId="26" xfId="2" applyNumberFormat="1" applyFont="1" applyFill="1" applyBorder="1" applyAlignment="1">
      <alignment horizontal="left" vertical="center" wrapText="1"/>
    </xf>
    <xf numFmtId="39" fontId="7" fillId="0" borderId="28" xfId="2" applyNumberFormat="1" applyFont="1" applyFill="1" applyBorder="1" applyAlignment="1">
      <alignment horizontal="center" vertical="center" wrapText="1"/>
    </xf>
    <xf numFmtId="39" fontId="7" fillId="0" borderId="17" xfId="2" applyNumberFormat="1" applyFont="1" applyFill="1" applyBorder="1" applyAlignment="1">
      <alignment horizontal="center" vertical="center" wrapText="1"/>
    </xf>
    <xf numFmtId="39" fontId="7" fillId="0" borderId="22" xfId="2" applyNumberFormat="1" applyFont="1" applyFill="1" applyBorder="1" applyAlignment="1">
      <alignment horizontal="center" vertical="center" wrapText="1"/>
    </xf>
    <xf numFmtId="168" fontId="7" fillId="0" borderId="28" xfId="2" applyNumberFormat="1" applyFont="1" applyFill="1" applyBorder="1" applyAlignment="1">
      <alignment horizontal="center" vertical="center" wrapText="1"/>
    </xf>
    <xf numFmtId="168" fontId="7" fillId="0" borderId="17" xfId="2" applyNumberFormat="1" applyFont="1" applyFill="1" applyBorder="1" applyAlignment="1">
      <alignment horizontal="center" vertical="center" wrapText="1"/>
    </xf>
    <xf numFmtId="168" fontId="7" fillId="0" borderId="22" xfId="2" applyNumberFormat="1" applyFont="1" applyFill="1" applyBorder="1" applyAlignment="1">
      <alignment horizontal="center" vertical="center" wrapText="1"/>
    </xf>
    <xf numFmtId="167" fontId="7" fillId="5" borderId="28" xfId="2" applyNumberFormat="1" applyFont="1" applyFill="1" applyBorder="1" applyAlignment="1">
      <alignment horizontal="center" vertical="center" wrapText="1"/>
    </xf>
    <xf numFmtId="167" fontId="7" fillId="5" borderId="17" xfId="2" applyNumberFormat="1" applyFont="1" applyFill="1" applyBorder="1" applyAlignment="1">
      <alignment horizontal="center" vertical="center" wrapText="1"/>
    </xf>
    <xf numFmtId="167" fontId="7" fillId="5" borderId="22" xfId="2" applyNumberFormat="1" applyFont="1" applyFill="1" applyBorder="1" applyAlignment="1">
      <alignment horizontal="center" vertical="center" wrapText="1"/>
    </xf>
    <xf numFmtId="167" fontId="7" fillId="0" borderId="28" xfId="2" applyNumberFormat="1" applyFont="1" applyFill="1" applyBorder="1" applyAlignment="1">
      <alignment horizontal="center" vertical="center" wrapText="1"/>
    </xf>
    <xf numFmtId="167" fontId="7" fillId="0" borderId="17" xfId="2" applyNumberFormat="1" applyFont="1" applyFill="1" applyBorder="1" applyAlignment="1">
      <alignment horizontal="center" vertical="center" wrapText="1"/>
    </xf>
    <xf numFmtId="167" fontId="7" fillId="0" borderId="22" xfId="2" applyNumberFormat="1" applyFont="1" applyFill="1" applyBorder="1" applyAlignment="1">
      <alignment horizontal="center" vertical="center" wrapText="1"/>
    </xf>
    <xf numFmtId="43" fontId="17" fillId="5" borderId="28" xfId="2" applyFont="1" applyFill="1" applyBorder="1" applyAlignment="1">
      <alignment horizontal="center" vertical="center"/>
    </xf>
    <xf numFmtId="43" fontId="17" fillId="5" borderId="17" xfId="2" applyFont="1" applyFill="1" applyBorder="1" applyAlignment="1">
      <alignment horizontal="center" vertical="center"/>
    </xf>
    <xf numFmtId="43" fontId="17" fillId="5" borderId="22" xfId="2" applyFont="1" applyFill="1" applyBorder="1" applyAlignment="1">
      <alignment horizontal="center" vertical="center"/>
    </xf>
    <xf numFmtId="43" fontId="17" fillId="0" borderId="28" xfId="2" applyFont="1" applyFill="1" applyBorder="1" applyAlignment="1">
      <alignment horizontal="center" vertical="center"/>
    </xf>
    <xf numFmtId="43" fontId="17" fillId="0" borderId="17" xfId="2" applyFont="1" applyFill="1" applyBorder="1" applyAlignment="1">
      <alignment horizontal="center" vertical="center"/>
    </xf>
    <xf numFmtId="43" fontId="17" fillId="0" borderId="22" xfId="2" applyFont="1" applyFill="1" applyBorder="1" applyAlignment="1">
      <alignment horizontal="center" vertical="center"/>
    </xf>
    <xf numFmtId="43" fontId="7" fillId="0" borderId="28" xfId="2" applyFont="1" applyFill="1" applyBorder="1" applyAlignment="1">
      <alignment horizontal="center" vertical="center"/>
    </xf>
    <xf numFmtId="43" fontId="7" fillId="0" borderId="17" xfId="2" applyFont="1" applyFill="1" applyBorder="1" applyAlignment="1">
      <alignment horizontal="center" vertical="center"/>
    </xf>
    <xf numFmtId="43" fontId="7" fillId="0" borderId="22" xfId="2" applyFont="1" applyFill="1" applyBorder="1" applyAlignment="1">
      <alignment horizontal="center" vertical="center"/>
    </xf>
    <xf numFmtId="43" fontId="7" fillId="0" borderId="30" xfId="2" applyFont="1" applyFill="1" applyBorder="1" applyAlignment="1">
      <alignment horizontal="center" vertical="center"/>
    </xf>
    <xf numFmtId="43" fontId="7" fillId="0" borderId="37" xfId="2" applyFont="1" applyFill="1" applyBorder="1" applyAlignment="1">
      <alignment horizontal="center" vertical="center"/>
    </xf>
    <xf numFmtId="43" fontId="7" fillId="0" borderId="26" xfId="2" applyFont="1" applyFill="1" applyBorder="1" applyAlignment="1">
      <alignment horizontal="center" vertical="center"/>
    </xf>
    <xf numFmtId="43" fontId="7" fillId="4" borderId="31" xfId="2" applyNumberFormat="1" applyFont="1" applyFill="1" applyBorder="1" applyAlignment="1">
      <alignment horizontal="center" vertical="center" wrapText="1"/>
    </xf>
    <xf numFmtId="43" fontId="7" fillId="4" borderId="16" xfId="2" applyNumberFormat="1" applyFont="1" applyFill="1" applyBorder="1" applyAlignment="1">
      <alignment horizontal="center" vertical="center" wrapText="1"/>
    </xf>
    <xf numFmtId="43" fontId="7" fillId="4" borderId="20" xfId="2"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2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22" xfId="0" applyFont="1" applyFill="1" applyBorder="1" applyAlignment="1">
      <alignment horizontal="center" vertical="center"/>
    </xf>
    <xf numFmtId="0" fontId="5" fillId="2" borderId="22" xfId="0" applyFont="1" applyFill="1" applyBorder="1" applyAlignment="1">
      <alignment horizontal="center" vertical="center" wrapText="1"/>
    </xf>
    <xf numFmtId="0" fontId="5" fillId="5" borderId="10" xfId="0" applyFont="1" applyFill="1" applyBorder="1" applyAlignment="1">
      <alignment horizontal="center" vertical="center"/>
    </xf>
    <xf numFmtId="0" fontId="5" fillId="5" borderId="11" xfId="0" applyFont="1" applyFill="1" applyBorder="1" applyAlignment="1">
      <alignment horizontal="center" vertical="center"/>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5" fillId="3" borderId="22" xfId="0" applyFont="1" applyFill="1" applyBorder="1" applyAlignment="1">
      <alignment horizontal="center" vertical="center"/>
    </xf>
    <xf numFmtId="0" fontId="5" fillId="2" borderId="8" xfId="0" applyFont="1" applyFill="1" applyBorder="1" applyAlignment="1">
      <alignment horizontal="center" vertical="center"/>
    </xf>
    <xf numFmtId="0" fontId="5" fillId="3" borderId="9" xfId="0" applyFont="1" applyFill="1" applyBorder="1" applyAlignment="1">
      <alignment horizontal="center" vertical="center"/>
    </xf>
    <xf numFmtId="0" fontId="5" fillId="3" borderId="4"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22" xfId="0" applyFont="1" applyFill="1" applyBorder="1" applyAlignment="1">
      <alignment horizontal="center" vertical="center" wrapText="1"/>
    </xf>
    <xf numFmtId="0" fontId="5" fillId="3" borderId="19" xfId="0" applyFont="1" applyFill="1" applyBorder="1" applyAlignment="1">
      <alignment horizontal="center" vertical="center"/>
    </xf>
    <xf numFmtId="0" fontId="5" fillId="3" borderId="26"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19" xfId="0" applyFont="1" applyFill="1" applyBorder="1" applyAlignment="1">
      <alignment horizontal="center" vertical="center" wrapText="1"/>
    </xf>
    <xf numFmtId="0" fontId="5" fillId="4" borderId="26" xfId="0" applyFont="1" applyFill="1" applyBorder="1" applyAlignment="1">
      <alignment horizontal="center" vertical="center" wrapText="1"/>
    </xf>
    <xf numFmtId="166" fontId="7" fillId="0" borderId="30" xfId="2" applyNumberFormat="1" applyFont="1" applyFill="1" applyBorder="1" applyAlignment="1">
      <alignment horizontal="center" vertical="center" wrapText="1"/>
    </xf>
    <xf numFmtId="166" fontId="7" fillId="0" borderId="37" xfId="2" applyNumberFormat="1" applyFont="1" applyFill="1" applyBorder="1" applyAlignment="1">
      <alignment horizontal="center" vertical="center" wrapText="1"/>
    </xf>
    <xf numFmtId="166" fontId="7" fillId="0" borderId="26" xfId="2" applyNumberFormat="1" applyFont="1" applyFill="1" applyBorder="1" applyAlignment="1">
      <alignment horizontal="center" vertical="center" wrapText="1"/>
    </xf>
    <xf numFmtId="3" fontId="7" fillId="0" borderId="31" xfId="2" applyNumberFormat="1" applyFont="1" applyFill="1" applyBorder="1" applyAlignment="1">
      <alignment horizontal="center" vertical="center" wrapText="1"/>
    </xf>
    <xf numFmtId="3" fontId="7" fillId="0" borderId="16" xfId="2" applyNumberFormat="1" applyFont="1" applyFill="1" applyBorder="1" applyAlignment="1">
      <alignment horizontal="center" vertical="center" wrapText="1"/>
    </xf>
    <xf numFmtId="3" fontId="7" fillId="0" borderId="20" xfId="2" applyNumberFormat="1" applyFont="1" applyFill="1" applyBorder="1" applyAlignment="1">
      <alignment horizontal="center" vertical="center" wrapText="1"/>
    </xf>
    <xf numFmtId="0" fontId="7" fillId="0" borderId="27" xfId="0" applyFont="1" applyFill="1" applyBorder="1" applyAlignment="1">
      <alignment horizontal="left" vertical="center" wrapText="1"/>
    </xf>
    <xf numFmtId="0" fontId="7" fillId="0" borderId="35" xfId="0" applyFont="1" applyFill="1" applyBorder="1" applyAlignment="1">
      <alignment horizontal="left" vertical="center" wrapText="1"/>
    </xf>
    <xf numFmtId="0" fontId="7" fillId="0" borderId="41" xfId="0" applyFont="1" applyFill="1" applyBorder="1" applyAlignment="1">
      <alignment horizontal="left" vertical="center" wrapText="1"/>
    </xf>
    <xf numFmtId="0" fontId="7" fillId="5" borderId="28" xfId="0" applyFont="1" applyFill="1" applyBorder="1" applyAlignment="1">
      <alignment horizontal="left" vertical="center" wrapText="1"/>
    </xf>
    <xf numFmtId="0" fontId="7" fillId="5" borderId="17" xfId="0" applyFont="1" applyFill="1" applyBorder="1" applyAlignment="1">
      <alignment horizontal="left" vertical="center" wrapText="1"/>
    </xf>
    <xf numFmtId="0" fontId="7" fillId="5" borderId="22" xfId="0" applyFont="1" applyFill="1" applyBorder="1" applyAlignment="1">
      <alignment horizontal="left" vertical="center" wrapText="1"/>
    </xf>
    <xf numFmtId="10" fontId="7" fillId="0" borderId="28" xfId="1" applyNumberFormat="1" applyFont="1" applyBorder="1" applyAlignment="1">
      <alignment horizontal="center" vertical="center" wrapText="1"/>
    </xf>
    <xf numFmtId="10" fontId="7" fillId="0" borderId="17" xfId="1" applyNumberFormat="1" applyFont="1" applyBorder="1" applyAlignment="1">
      <alignment horizontal="center" vertical="center" wrapText="1"/>
    </xf>
    <xf numFmtId="10" fontId="7" fillId="0" borderId="22" xfId="1" applyNumberFormat="1" applyFont="1" applyBorder="1" applyAlignment="1">
      <alignment horizontal="center" vertical="center" wrapText="1"/>
    </xf>
    <xf numFmtId="165" fontId="7" fillId="5" borderId="28" xfId="1" applyNumberFormat="1" applyFont="1" applyFill="1" applyBorder="1" applyAlignment="1">
      <alignment horizontal="center" vertical="center" wrapText="1"/>
    </xf>
    <xf numFmtId="165" fontId="7" fillId="5" borderId="17" xfId="1" applyNumberFormat="1" applyFont="1" applyFill="1" applyBorder="1" applyAlignment="1">
      <alignment horizontal="center" vertical="center" wrapText="1"/>
    </xf>
    <xf numFmtId="165" fontId="7" fillId="5" borderId="22" xfId="1" applyNumberFormat="1" applyFont="1" applyFill="1" applyBorder="1" applyAlignment="1">
      <alignment horizontal="center" vertical="center" wrapText="1"/>
    </xf>
    <xf numFmtId="166" fontId="7" fillId="0" borderId="28" xfId="2" applyNumberFormat="1" applyFont="1" applyFill="1" applyBorder="1" applyAlignment="1">
      <alignment horizontal="center" vertical="center"/>
    </xf>
    <xf numFmtId="166" fontId="7" fillId="0" borderId="17" xfId="2" applyNumberFormat="1" applyFont="1" applyFill="1" applyBorder="1" applyAlignment="1">
      <alignment horizontal="center" vertical="center"/>
    </xf>
    <xf numFmtId="166" fontId="7" fillId="0" borderId="22" xfId="2" applyNumberFormat="1" applyFont="1" applyFill="1" applyBorder="1" applyAlignment="1">
      <alignment horizontal="center" vertical="center"/>
    </xf>
    <xf numFmtId="3" fontId="7" fillId="0" borderId="31" xfId="2" applyNumberFormat="1" applyFont="1" applyFill="1" applyBorder="1" applyAlignment="1">
      <alignment horizontal="left" vertical="center" wrapText="1"/>
    </xf>
    <xf numFmtId="3" fontId="7" fillId="0" borderId="16" xfId="2" applyNumberFormat="1" applyFont="1" applyFill="1" applyBorder="1" applyAlignment="1">
      <alignment horizontal="left" vertical="center" wrapText="1"/>
    </xf>
    <xf numFmtId="3" fontId="7" fillId="0" borderId="20" xfId="2" applyNumberFormat="1" applyFont="1" applyFill="1" applyBorder="1" applyAlignment="1">
      <alignment horizontal="left" vertical="center" wrapText="1"/>
    </xf>
    <xf numFmtId="1" fontId="7" fillId="0" borderId="28" xfId="2" applyNumberFormat="1" applyFont="1" applyFill="1" applyBorder="1" applyAlignment="1">
      <alignment horizontal="center" vertical="center"/>
    </xf>
    <xf numFmtId="1" fontId="7" fillId="0" borderId="17" xfId="2" applyNumberFormat="1" applyFont="1" applyFill="1" applyBorder="1" applyAlignment="1">
      <alignment horizontal="center" vertical="center"/>
    </xf>
    <xf numFmtId="1" fontId="7" fillId="0" borderId="22" xfId="2" applyNumberFormat="1" applyFont="1" applyFill="1" applyBorder="1" applyAlignment="1">
      <alignment horizontal="center" vertical="center"/>
    </xf>
    <xf numFmtId="1" fontId="7" fillId="0" borderId="28" xfId="2" applyNumberFormat="1" applyFont="1" applyFill="1" applyBorder="1" applyAlignment="1">
      <alignment horizontal="center" vertical="center" wrapText="1"/>
    </xf>
    <xf numFmtId="1" fontId="7" fillId="0" borderId="17" xfId="2" applyNumberFormat="1" applyFont="1" applyFill="1" applyBorder="1" applyAlignment="1">
      <alignment horizontal="center" vertical="center" wrapText="1"/>
    </xf>
    <xf numFmtId="1" fontId="7" fillId="0" borderId="22" xfId="2" applyNumberFormat="1" applyFont="1" applyFill="1" applyBorder="1" applyAlignment="1">
      <alignment horizontal="center" vertical="center" wrapText="1"/>
    </xf>
    <xf numFmtId="0" fontId="7" fillId="0" borderId="3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5" borderId="31" xfId="0" applyFont="1" applyFill="1" applyBorder="1" applyAlignment="1">
      <alignment horizontal="center" vertical="center" wrapText="1"/>
    </xf>
    <xf numFmtId="0" fontId="7" fillId="5" borderId="20" xfId="0" applyFont="1" applyFill="1" applyBorder="1" applyAlignment="1">
      <alignment horizontal="center" vertical="center" wrapText="1"/>
    </xf>
    <xf numFmtId="0" fontId="7" fillId="5" borderId="28" xfId="0" applyFont="1" applyFill="1" applyBorder="1" applyAlignment="1">
      <alignment horizontal="center" vertical="center" wrapText="1"/>
    </xf>
    <xf numFmtId="0" fontId="7" fillId="5" borderId="22" xfId="0" applyFont="1" applyFill="1" applyBorder="1" applyAlignment="1">
      <alignment horizontal="center" vertical="center" wrapText="1"/>
    </xf>
    <xf numFmtId="1" fontId="7" fillId="0" borderId="28" xfId="1" applyNumberFormat="1" applyFont="1" applyBorder="1" applyAlignment="1">
      <alignment horizontal="center" vertical="center" wrapText="1"/>
    </xf>
    <xf numFmtId="1" fontId="7" fillId="0" borderId="17" xfId="1" applyNumberFormat="1" applyFont="1" applyBorder="1" applyAlignment="1">
      <alignment horizontal="center" vertical="center" wrapText="1"/>
    </xf>
    <xf numFmtId="1" fontId="7" fillId="5" borderId="17" xfId="1" applyNumberFormat="1" applyFont="1" applyFill="1" applyBorder="1" applyAlignment="1">
      <alignment horizontal="center" vertical="center" wrapText="1"/>
    </xf>
    <xf numFmtId="166" fontId="7" fillId="0" borderId="43" xfId="2" applyNumberFormat="1" applyFont="1" applyFill="1" applyBorder="1" applyAlignment="1">
      <alignment horizontal="left" vertical="center" wrapText="1"/>
    </xf>
    <xf numFmtId="0" fontId="7" fillId="0" borderId="2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2" xfId="0" applyFont="1" applyBorder="1" applyAlignment="1">
      <alignment horizontal="center" vertical="center" wrapText="1"/>
    </xf>
    <xf numFmtId="0" fontId="7" fillId="5" borderId="17" xfId="0" applyFont="1" applyFill="1" applyBorder="1" applyAlignment="1">
      <alignment horizontal="center" vertical="center" wrapText="1"/>
    </xf>
    <xf numFmtId="166" fontId="7" fillId="0" borderId="42" xfId="2" applyNumberFormat="1" applyFont="1" applyFill="1" applyBorder="1" applyAlignment="1">
      <alignment horizontal="left" vertical="center" wrapText="1"/>
    </xf>
    <xf numFmtId="166" fontId="7" fillId="0" borderId="44" xfId="2" applyNumberFormat="1" applyFont="1" applyFill="1" applyBorder="1" applyAlignment="1">
      <alignment horizontal="left" vertical="center" wrapText="1"/>
    </xf>
    <xf numFmtId="0" fontId="17" fillId="0" borderId="28"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2"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22"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28" xfId="0" applyFont="1" applyBorder="1" applyAlignment="1">
      <alignment horizontal="center" vertical="center" wrapText="1"/>
    </xf>
    <xf numFmtId="0" fontId="17" fillId="0" borderId="17" xfId="0" applyFont="1" applyBorder="1" applyAlignment="1">
      <alignment horizontal="center" vertical="center" wrapText="1"/>
    </xf>
    <xf numFmtId="0" fontId="17" fillId="0" borderId="22" xfId="0" applyFont="1" applyBorder="1" applyAlignment="1">
      <alignment horizontal="center" vertical="center" wrapText="1"/>
    </xf>
    <xf numFmtId="0" fontId="17" fillId="5" borderId="28"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7" fillId="5" borderId="22" xfId="0" applyFont="1" applyFill="1" applyBorder="1" applyAlignment="1">
      <alignment horizontal="center" vertical="center" wrapText="1"/>
    </xf>
    <xf numFmtId="37" fontId="7" fillId="0" borderId="28" xfId="2" applyNumberFormat="1" applyFont="1" applyFill="1" applyBorder="1" applyAlignment="1">
      <alignment horizontal="center" vertical="center" wrapText="1"/>
    </xf>
    <xf numFmtId="37" fontId="7" fillId="0" borderId="17" xfId="2" applyNumberFormat="1" applyFont="1" applyFill="1" applyBorder="1" applyAlignment="1">
      <alignment horizontal="center" vertical="center" wrapText="1"/>
    </xf>
    <xf numFmtId="37" fontId="7" fillId="0" borderId="22" xfId="2" applyNumberFormat="1"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31"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20" xfId="0" applyFont="1" applyFill="1" applyBorder="1" applyAlignment="1">
      <alignment horizontal="left" vertical="center" wrapText="1"/>
    </xf>
    <xf numFmtId="0" fontId="7" fillId="0" borderId="28" xfId="0" applyFont="1" applyBorder="1" applyAlignment="1">
      <alignment horizontal="left" vertical="center" wrapText="1"/>
    </xf>
    <xf numFmtId="0" fontId="7" fillId="0" borderId="17" xfId="0" applyFont="1" applyBorder="1" applyAlignment="1">
      <alignment horizontal="left" vertical="center" wrapText="1"/>
    </xf>
    <xf numFmtId="0" fontId="7" fillId="0" borderId="22" xfId="0" applyFont="1" applyBorder="1" applyAlignment="1">
      <alignment horizontal="left" vertical="center" wrapText="1"/>
    </xf>
    <xf numFmtId="164" fontId="7" fillId="5" borderId="28" xfId="0" applyNumberFormat="1" applyFont="1" applyFill="1" applyBorder="1" applyAlignment="1">
      <alignment horizontal="center" vertical="center" wrapText="1"/>
    </xf>
    <xf numFmtId="166" fontId="7" fillId="5" borderId="6" xfId="2" applyNumberFormat="1" applyFont="1" applyFill="1" applyBorder="1" applyAlignment="1">
      <alignment horizontal="center" vertical="center" wrapText="1"/>
    </xf>
    <xf numFmtId="166" fontId="7" fillId="5" borderId="36" xfId="2" applyNumberFormat="1" applyFont="1" applyFill="1" applyBorder="1" applyAlignment="1">
      <alignment horizontal="center" vertical="center" wrapText="1"/>
    </xf>
    <xf numFmtId="3" fontId="13" fillId="0" borderId="48" xfId="2" applyNumberFormat="1" applyFont="1" applyFill="1" applyBorder="1" applyAlignment="1">
      <alignment horizontal="justify" vertical="center" wrapText="1"/>
    </xf>
    <xf numFmtId="3" fontId="13" fillId="0" borderId="46" xfId="2" applyNumberFormat="1" applyFont="1" applyFill="1" applyBorder="1" applyAlignment="1">
      <alignment horizontal="justify" vertical="center" wrapText="1"/>
    </xf>
    <xf numFmtId="167" fontId="7" fillId="5" borderId="6" xfId="2" applyNumberFormat="1" applyFont="1" applyFill="1" applyBorder="1" applyAlignment="1">
      <alignment horizontal="center" vertical="center"/>
    </xf>
    <xf numFmtId="167" fontId="7" fillId="5" borderId="36" xfId="2" applyNumberFormat="1" applyFont="1" applyFill="1" applyBorder="1" applyAlignment="1">
      <alignment horizontal="center" vertical="center"/>
    </xf>
    <xf numFmtId="43" fontId="13" fillId="5" borderId="6" xfId="2" applyFont="1" applyFill="1" applyBorder="1" applyAlignment="1">
      <alignment horizontal="center" vertical="center"/>
    </xf>
    <xf numFmtId="43" fontId="13" fillId="5" borderId="36" xfId="2" applyFont="1" applyFill="1" applyBorder="1" applyAlignment="1">
      <alignment horizontal="center" vertical="center"/>
    </xf>
    <xf numFmtId="43" fontId="13" fillId="0" borderId="6" xfId="2" applyFont="1" applyFill="1" applyBorder="1" applyAlignment="1">
      <alignment horizontal="center" vertical="center"/>
    </xf>
    <xf numFmtId="43" fontId="13" fillId="0" borderId="36" xfId="2" applyFont="1" applyFill="1" applyBorder="1" applyAlignment="1">
      <alignment horizontal="center" vertical="center"/>
    </xf>
    <xf numFmtId="166" fontId="7" fillId="4" borderId="5" xfId="2" applyNumberFormat="1" applyFont="1" applyFill="1" applyBorder="1" applyAlignment="1">
      <alignment horizontal="center" vertical="center" wrapText="1"/>
    </xf>
    <xf numFmtId="166" fontId="7" fillId="4" borderId="10" xfId="2" applyNumberFormat="1" applyFont="1" applyFill="1" applyBorder="1" applyAlignment="1">
      <alignment horizontal="center" vertical="center" wrapText="1"/>
    </xf>
    <xf numFmtId="166" fontId="7" fillId="4" borderId="18" xfId="2" applyNumberFormat="1" applyFont="1" applyFill="1" applyBorder="1" applyAlignment="1">
      <alignment horizontal="center" vertical="center" wrapText="1"/>
    </xf>
    <xf numFmtId="166" fontId="7" fillId="4" borderId="35" xfId="2" applyNumberFormat="1" applyFont="1" applyFill="1" applyBorder="1" applyAlignment="1">
      <alignment horizontal="center" vertical="center" wrapText="1"/>
    </xf>
    <xf numFmtId="9" fontId="7" fillId="4" borderId="9" xfId="1" applyFont="1" applyFill="1" applyBorder="1" applyAlignment="1">
      <alignment horizontal="center" vertical="center" wrapText="1"/>
    </xf>
    <xf numFmtId="3" fontId="13" fillId="0" borderId="49" xfId="2" applyNumberFormat="1" applyFont="1" applyFill="1" applyBorder="1" applyAlignment="1">
      <alignment horizontal="justify" vertical="center" wrapText="1"/>
    </xf>
    <xf numFmtId="167" fontId="7" fillId="5" borderId="6" xfId="0" applyNumberFormat="1" applyFont="1" applyFill="1" applyBorder="1" applyAlignment="1">
      <alignment horizontal="center" vertical="center"/>
    </xf>
    <xf numFmtId="167" fontId="7" fillId="5" borderId="17" xfId="0" applyNumberFormat="1" applyFont="1" applyFill="1" applyBorder="1" applyAlignment="1">
      <alignment horizontal="center" vertical="center"/>
    </xf>
    <xf numFmtId="167" fontId="7" fillId="5" borderId="22" xfId="0" applyNumberFormat="1" applyFont="1" applyFill="1" applyBorder="1" applyAlignment="1">
      <alignment horizontal="center" vertical="center"/>
    </xf>
    <xf numFmtId="43" fontId="13" fillId="5" borderId="17" xfId="2" applyFont="1" applyFill="1" applyBorder="1" applyAlignment="1">
      <alignment horizontal="center" vertical="center"/>
    </xf>
    <xf numFmtId="43" fontId="13" fillId="5" borderId="22" xfId="2" applyFont="1" applyFill="1" applyBorder="1" applyAlignment="1">
      <alignment horizontal="center" vertical="center"/>
    </xf>
    <xf numFmtId="43" fontId="13" fillId="0" borderId="6" xfId="2" applyFont="1" applyBorder="1" applyAlignment="1">
      <alignment horizontal="center" vertical="center"/>
    </xf>
    <xf numFmtId="43" fontId="13" fillId="0" borderId="17" xfId="2" applyFont="1" applyBorder="1" applyAlignment="1">
      <alignment horizontal="center" vertical="center"/>
    </xf>
    <xf numFmtId="43" fontId="13" fillId="0" borderId="22" xfId="2" applyFont="1" applyBorder="1" applyAlignment="1">
      <alignment horizontal="center" vertical="center"/>
    </xf>
    <xf numFmtId="43" fontId="7" fillId="0" borderId="6" xfId="2" applyFont="1" applyBorder="1" applyAlignment="1">
      <alignment horizontal="center" vertical="center"/>
    </xf>
    <xf numFmtId="43" fontId="7" fillId="0" borderId="17" xfId="2" applyFont="1" applyBorder="1" applyAlignment="1">
      <alignment horizontal="center" vertical="center"/>
    </xf>
    <xf numFmtId="43" fontId="7" fillId="0" borderId="22" xfId="2" applyFont="1" applyBorder="1" applyAlignment="1">
      <alignment horizontal="center" vertical="center"/>
    </xf>
    <xf numFmtId="43" fontId="13" fillId="0" borderId="36" xfId="2" applyFont="1" applyBorder="1" applyAlignment="1">
      <alignment horizontal="center" vertical="center"/>
    </xf>
    <xf numFmtId="43" fontId="7" fillId="0" borderId="36" xfId="2" applyFont="1" applyBorder="1" applyAlignment="1">
      <alignment horizontal="center" vertical="center"/>
    </xf>
    <xf numFmtId="43" fontId="7" fillId="0" borderId="19" xfId="2" applyFont="1" applyBorder="1" applyAlignment="1">
      <alignment horizontal="center" vertical="center"/>
    </xf>
    <xf numFmtId="43" fontId="7" fillId="0" borderId="39" xfId="2" applyFont="1" applyBorder="1" applyAlignment="1">
      <alignment horizontal="center" vertical="center"/>
    </xf>
    <xf numFmtId="166" fontId="7" fillId="4" borderId="6" xfId="2" applyNumberFormat="1" applyFont="1" applyFill="1" applyBorder="1" applyAlignment="1">
      <alignment horizontal="center" vertical="center" wrapText="1"/>
    </xf>
    <xf numFmtId="166" fontId="7" fillId="4" borderId="36" xfId="2" applyNumberFormat="1" applyFont="1" applyFill="1" applyBorder="1" applyAlignment="1">
      <alignment horizontal="center" vertical="center" wrapText="1"/>
    </xf>
    <xf numFmtId="166" fontId="7" fillId="4" borderId="19" xfId="2" applyNumberFormat="1" applyFont="1" applyFill="1" applyBorder="1" applyAlignment="1">
      <alignment horizontal="center" vertical="center" wrapText="1"/>
    </xf>
    <xf numFmtId="166" fontId="7" fillId="4" borderId="39" xfId="2" applyNumberFormat="1" applyFont="1" applyFill="1" applyBorder="1" applyAlignment="1">
      <alignment horizontal="center" vertical="center" wrapText="1"/>
    </xf>
    <xf numFmtId="9" fontId="7" fillId="4" borderId="4" xfId="1" applyFont="1" applyFill="1" applyBorder="1" applyAlignment="1">
      <alignment horizontal="center" vertical="center" wrapText="1"/>
    </xf>
    <xf numFmtId="9" fontId="7" fillId="4" borderId="40" xfId="1" applyFont="1" applyFill="1" applyBorder="1" applyAlignment="1">
      <alignment horizontal="center" vertical="center" wrapText="1"/>
    </xf>
    <xf numFmtId="166" fontId="7" fillId="0" borderId="42" xfId="2" applyNumberFormat="1" applyFont="1" applyFill="1" applyBorder="1" applyAlignment="1">
      <alignment horizontal="center" vertical="center" wrapText="1"/>
    </xf>
    <xf numFmtId="166" fontId="7" fillId="0" borderId="43" xfId="2" applyNumberFormat="1" applyFont="1" applyFill="1" applyBorder="1" applyAlignment="1">
      <alignment horizontal="center" vertical="center" wrapText="1"/>
    </xf>
    <xf numFmtId="3" fontId="13" fillId="0" borderId="47" xfId="2" applyNumberFormat="1" applyFont="1" applyFill="1" applyBorder="1" applyAlignment="1">
      <alignment horizontal="justify" vertical="center" wrapText="1"/>
    </xf>
    <xf numFmtId="43" fontId="13" fillId="5" borderId="5" xfId="2" applyFont="1" applyFill="1" applyBorder="1" applyAlignment="1">
      <alignment horizontal="center" vertical="center"/>
    </xf>
    <xf numFmtId="43" fontId="13" fillId="0" borderId="5" xfId="2" applyFont="1" applyFill="1" applyBorder="1" applyAlignment="1">
      <alignment horizontal="center" vertical="center"/>
    </xf>
    <xf numFmtId="43" fontId="7" fillId="0" borderId="6" xfId="2" applyFont="1" applyFill="1" applyBorder="1" applyAlignment="1">
      <alignment horizontal="center" vertical="center"/>
    </xf>
    <xf numFmtId="43" fontId="7" fillId="0" borderId="36" xfId="2" applyFont="1" applyFill="1" applyBorder="1" applyAlignment="1">
      <alignment horizontal="center" vertical="center"/>
    </xf>
    <xf numFmtId="3" fontId="13" fillId="0" borderId="4" xfId="2" applyNumberFormat="1" applyFont="1" applyFill="1" applyBorder="1" applyAlignment="1">
      <alignment horizontal="left" vertical="center" wrapText="1"/>
    </xf>
    <xf numFmtId="3" fontId="13" fillId="0" borderId="40" xfId="2" applyNumberFormat="1" applyFont="1" applyFill="1" applyBorder="1" applyAlignment="1">
      <alignment horizontal="left" vertical="center" wrapText="1"/>
    </xf>
    <xf numFmtId="167" fontId="7" fillId="5" borderId="17" xfId="2" applyNumberFormat="1" applyFont="1" applyFill="1" applyBorder="1" applyAlignment="1">
      <alignment horizontal="center" vertical="center"/>
    </xf>
    <xf numFmtId="43" fontId="7" fillId="0" borderId="5" xfId="2" applyFont="1" applyFill="1" applyBorder="1" applyAlignment="1">
      <alignment horizontal="center" vertical="center"/>
    </xf>
    <xf numFmtId="43" fontId="7" fillId="0" borderId="37" xfId="2" applyFont="1" applyBorder="1" applyAlignment="1">
      <alignment horizontal="center" vertical="center"/>
    </xf>
    <xf numFmtId="43" fontId="7" fillId="0" borderId="26" xfId="2" applyFont="1" applyBorder="1" applyAlignment="1">
      <alignment horizontal="center" vertical="center"/>
    </xf>
    <xf numFmtId="166" fontId="7" fillId="4" borderId="37" xfId="2" applyNumberFormat="1" applyFont="1" applyFill="1" applyBorder="1" applyAlignment="1">
      <alignment horizontal="center" vertical="center" wrapText="1"/>
    </xf>
    <xf numFmtId="166" fontId="7" fillId="4" borderId="26" xfId="2" applyNumberFormat="1" applyFont="1" applyFill="1" applyBorder="1" applyAlignment="1">
      <alignment horizontal="center" vertical="center" wrapText="1"/>
    </xf>
    <xf numFmtId="49" fontId="7" fillId="4" borderId="34" xfId="0" applyNumberFormat="1" applyFont="1" applyFill="1" applyBorder="1" applyAlignment="1">
      <alignment horizontal="center" vertical="center" wrapText="1"/>
    </xf>
    <xf numFmtId="49" fontId="7" fillId="4" borderId="9" xfId="0" applyNumberFormat="1" applyFont="1" applyFill="1" applyBorder="1" applyAlignment="1">
      <alignment horizontal="center" vertical="center" wrapText="1"/>
    </xf>
    <xf numFmtId="49" fontId="7" fillId="4" borderId="25" xfId="0" applyNumberFormat="1" applyFont="1" applyFill="1" applyBorder="1" applyAlignment="1">
      <alignment horizontal="center" vertical="center" wrapText="1"/>
    </xf>
    <xf numFmtId="49" fontId="7" fillId="4" borderId="32" xfId="0" applyNumberFormat="1" applyFont="1" applyFill="1" applyBorder="1" applyAlignment="1">
      <alignment horizontal="center" vertical="center" wrapText="1"/>
    </xf>
    <xf numFmtId="49" fontId="7" fillId="4" borderId="7" xfId="0" applyNumberFormat="1" applyFont="1" applyFill="1" applyBorder="1" applyAlignment="1">
      <alignment horizontal="center" vertical="center" wrapText="1"/>
    </xf>
    <xf numFmtId="49" fontId="7" fillId="4" borderId="23" xfId="0" applyNumberFormat="1" applyFont="1" applyFill="1" applyBorder="1" applyAlignment="1">
      <alignment horizontal="center" vertical="center" wrapText="1"/>
    </xf>
    <xf numFmtId="49" fontId="7" fillId="4" borderId="29" xfId="0" applyNumberFormat="1" applyFont="1" applyFill="1" applyBorder="1" applyAlignment="1">
      <alignment horizontal="center" vertical="center" wrapText="1"/>
    </xf>
    <xf numFmtId="49" fontId="7" fillId="4" borderId="5" xfId="0" applyNumberFormat="1" applyFont="1" applyFill="1" applyBorder="1" applyAlignment="1">
      <alignment horizontal="center" vertical="center" wrapText="1"/>
    </xf>
    <xf numFmtId="49" fontId="7" fillId="4" borderId="21"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49" fontId="7" fillId="4" borderId="12" xfId="0" applyNumberFormat="1" applyFont="1" applyFill="1" applyBorder="1" applyAlignment="1">
      <alignment horizontal="center" vertical="center" wrapText="1"/>
    </xf>
    <xf numFmtId="49" fontId="7" fillId="4" borderId="53" xfId="0" applyNumberFormat="1" applyFont="1" applyFill="1" applyBorder="1" applyAlignment="1">
      <alignment horizontal="center" vertical="center" wrapText="1"/>
    </xf>
    <xf numFmtId="3" fontId="13" fillId="0" borderId="45" xfId="2" applyNumberFormat="1" applyFont="1" applyFill="1" applyBorder="1" applyAlignment="1">
      <alignment horizontal="justify" vertical="center" wrapText="1"/>
    </xf>
    <xf numFmtId="167" fontId="17" fillId="5" borderId="28" xfId="2" applyNumberFormat="1" applyFont="1" applyFill="1" applyBorder="1" applyAlignment="1">
      <alignment horizontal="center" vertical="center"/>
    </xf>
    <xf numFmtId="167" fontId="17" fillId="5" borderId="17" xfId="2" applyNumberFormat="1" applyFont="1" applyFill="1" applyBorder="1" applyAlignment="1">
      <alignment horizontal="center" vertical="center"/>
    </xf>
    <xf numFmtId="43" fontId="15" fillId="5" borderId="28" xfId="2" applyFont="1" applyFill="1" applyBorder="1" applyAlignment="1">
      <alignment horizontal="center" vertical="center"/>
    </xf>
    <xf numFmtId="43" fontId="15" fillId="5" borderId="36" xfId="2" applyFont="1" applyFill="1" applyBorder="1" applyAlignment="1">
      <alignment horizontal="center" vertical="center"/>
    </xf>
    <xf numFmtId="166" fontId="7" fillId="4" borderId="30" xfId="2" applyNumberFormat="1" applyFont="1" applyFill="1" applyBorder="1" applyAlignment="1">
      <alignment horizontal="center" vertical="center" wrapText="1"/>
    </xf>
    <xf numFmtId="3" fontId="16" fillId="0" borderId="48" xfId="2" applyNumberFormat="1" applyFont="1" applyFill="1" applyBorder="1" applyAlignment="1">
      <alignment horizontal="center" vertical="center" wrapText="1"/>
    </xf>
    <xf numFmtId="3" fontId="16" fillId="0" borderId="47" xfId="2" applyNumberFormat="1" applyFont="1" applyFill="1" applyBorder="1" applyAlignment="1">
      <alignment horizontal="center" vertical="center" wrapText="1"/>
    </xf>
    <xf numFmtId="167" fontId="7" fillId="5" borderId="36" xfId="0" applyNumberFormat="1" applyFont="1" applyFill="1" applyBorder="1" applyAlignment="1">
      <alignment horizontal="center" vertical="center"/>
    </xf>
    <xf numFmtId="43" fontId="7" fillId="0" borderId="19" xfId="2" applyFont="1" applyFill="1" applyBorder="1" applyAlignment="1">
      <alignment horizontal="center" vertical="center"/>
    </xf>
    <xf numFmtId="43" fontId="7" fillId="0" borderId="39" xfId="2" applyFont="1" applyFill="1" applyBorder="1" applyAlignment="1">
      <alignment horizontal="center" vertical="center"/>
    </xf>
    <xf numFmtId="167" fontId="14" fillId="0" borderId="5" xfId="2" applyNumberFormat="1" applyFont="1" applyFill="1" applyBorder="1" applyAlignment="1">
      <alignment horizontal="center" vertical="center" wrapText="1"/>
    </xf>
    <xf numFmtId="167" fontId="14" fillId="0" borderId="8" xfId="2" applyNumberFormat="1" applyFont="1" applyFill="1" applyBorder="1" applyAlignment="1">
      <alignment horizontal="center" vertical="center" wrapText="1"/>
    </xf>
    <xf numFmtId="9" fontId="7" fillId="4" borderId="16" xfId="1" applyFont="1" applyFill="1" applyBorder="1" applyAlignment="1">
      <alignment horizontal="center" vertical="center" wrapText="1"/>
    </xf>
    <xf numFmtId="49" fontId="7" fillId="4" borderId="30" xfId="0" applyNumberFormat="1" applyFont="1" applyFill="1" applyBorder="1" applyAlignment="1">
      <alignment horizontal="center" vertical="center" wrapText="1"/>
    </xf>
    <xf numFmtId="49" fontId="7" fillId="4" borderId="37" xfId="0" applyNumberFormat="1" applyFont="1" applyFill="1" applyBorder="1" applyAlignment="1">
      <alignment horizontal="center" vertical="center" wrapText="1"/>
    </xf>
    <xf numFmtId="49" fontId="7" fillId="4" borderId="26"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49" fontId="7" fillId="4" borderId="6" xfId="0" applyNumberFormat="1" applyFont="1" applyFill="1" applyBorder="1" applyAlignment="1">
      <alignment horizontal="center" vertical="center" wrapText="1"/>
    </xf>
    <xf numFmtId="49" fontId="7" fillId="4" borderId="17" xfId="0" applyNumberFormat="1" applyFont="1" applyFill="1" applyBorder="1" applyAlignment="1">
      <alignment horizontal="center" vertical="center" wrapText="1"/>
    </xf>
    <xf numFmtId="43" fontId="7" fillId="0" borderId="10" xfId="2" applyFont="1" applyFill="1" applyBorder="1" applyAlignment="1">
      <alignment horizontal="center" vertical="center"/>
    </xf>
    <xf numFmtId="49" fontId="7" fillId="4" borderId="19" xfId="0" applyNumberFormat="1" applyFont="1" applyFill="1" applyBorder="1" applyAlignment="1">
      <alignment horizontal="center" vertical="center" wrapText="1"/>
    </xf>
  </cellXfs>
  <cellStyles count="5">
    <cellStyle name="Millares 2" xfId="2"/>
    <cellStyle name="Moneda" xfId="4" builtinId="4"/>
    <cellStyle name="Normal" xfId="0" builtinId="0"/>
    <cellStyle name="Normal 2 2" xfId="3"/>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8"/>
  <sheetViews>
    <sheetView topLeftCell="A52" workbookViewId="0">
      <selection activeCell="F51" sqref="F51:J51"/>
    </sheetView>
  </sheetViews>
  <sheetFormatPr baseColWidth="10" defaultRowHeight="15" x14ac:dyDescent="0.25"/>
  <cols>
    <col min="1" max="1" width="14.7109375" style="17" customWidth="1"/>
    <col min="2" max="2" width="15.7109375" style="17" customWidth="1"/>
    <col min="3" max="3" width="15.85546875" style="17" customWidth="1"/>
    <col min="4" max="4" width="15.7109375" style="17" customWidth="1"/>
    <col min="5" max="12" width="14.7109375" style="17" customWidth="1"/>
    <col min="13" max="16384" width="11.42578125" style="17"/>
  </cols>
  <sheetData>
    <row r="1" spans="1:12" x14ac:dyDescent="0.25">
      <c r="A1" s="209" t="s">
        <v>93</v>
      </c>
      <c r="B1" s="209"/>
      <c r="C1" s="209"/>
      <c r="D1" s="209"/>
      <c r="E1" s="209"/>
      <c r="F1" s="209"/>
      <c r="G1" s="209"/>
      <c r="H1" s="209"/>
      <c r="I1" s="209"/>
      <c r="J1" s="209"/>
      <c r="K1" s="209"/>
      <c r="L1" s="209"/>
    </row>
    <row r="3" spans="1:12" x14ac:dyDescent="0.25">
      <c r="A3" s="205" t="s">
        <v>94</v>
      </c>
      <c r="B3" s="205"/>
      <c r="C3" s="205"/>
      <c r="D3" s="205"/>
      <c r="E3" s="205"/>
      <c r="F3" s="205"/>
      <c r="G3" s="205"/>
      <c r="H3" s="205"/>
      <c r="I3" s="205"/>
      <c r="J3" s="205"/>
      <c r="K3" s="205"/>
      <c r="L3" s="205"/>
    </row>
    <row r="4" spans="1:12" ht="40.5" customHeight="1" x14ac:dyDescent="0.25">
      <c r="A4" s="204" t="s">
        <v>95</v>
      </c>
      <c r="B4" s="204"/>
      <c r="C4" s="204"/>
      <c r="D4" s="204"/>
      <c r="E4" s="204"/>
      <c r="F4" s="204"/>
      <c r="G4" s="204"/>
      <c r="H4" s="204"/>
      <c r="I4" s="204"/>
      <c r="J4" s="204"/>
      <c r="K4" s="204"/>
      <c r="L4" s="204"/>
    </row>
    <row r="6" spans="1:12" x14ac:dyDescent="0.25">
      <c r="A6" s="205" t="s">
        <v>96</v>
      </c>
      <c r="B6" s="205"/>
      <c r="C6" s="205"/>
      <c r="D6" s="205"/>
      <c r="E6" s="205"/>
      <c r="F6" s="205"/>
      <c r="G6" s="205"/>
      <c r="H6" s="205"/>
      <c r="I6" s="205"/>
      <c r="J6" s="205"/>
      <c r="K6" s="205"/>
      <c r="L6" s="205"/>
    </row>
    <row r="7" spans="1:12" ht="75" customHeight="1" x14ac:dyDescent="0.25">
      <c r="A7" s="204" t="s">
        <v>97</v>
      </c>
      <c r="B7" s="204"/>
      <c r="C7" s="204"/>
      <c r="D7" s="204"/>
      <c r="E7" s="204"/>
      <c r="F7" s="204"/>
      <c r="G7" s="204"/>
      <c r="H7" s="204"/>
      <c r="I7" s="204"/>
      <c r="J7" s="204"/>
      <c r="K7" s="204"/>
      <c r="L7" s="204"/>
    </row>
    <row r="9" spans="1:12" x14ac:dyDescent="0.25">
      <c r="A9" s="205" t="s">
        <v>98</v>
      </c>
      <c r="B9" s="205"/>
      <c r="C9" s="205"/>
      <c r="D9" s="205"/>
      <c r="E9" s="205"/>
      <c r="F9" s="205"/>
      <c r="G9" s="205"/>
      <c r="H9" s="205"/>
      <c r="I9" s="205"/>
      <c r="J9" s="205"/>
      <c r="K9" s="205"/>
      <c r="L9" s="205"/>
    </row>
    <row r="10" spans="1:12" ht="59.25" customHeight="1" x14ac:dyDescent="0.25">
      <c r="A10" s="204" t="s">
        <v>99</v>
      </c>
      <c r="B10" s="204"/>
      <c r="C10" s="204"/>
      <c r="D10" s="204"/>
      <c r="E10" s="204"/>
      <c r="F10" s="204"/>
      <c r="G10" s="204"/>
      <c r="H10" s="204"/>
      <c r="I10" s="204"/>
      <c r="J10" s="204"/>
      <c r="K10" s="204"/>
      <c r="L10" s="204"/>
    </row>
    <row r="12" spans="1:12" x14ac:dyDescent="0.25">
      <c r="A12" s="205" t="s">
        <v>100</v>
      </c>
      <c r="B12" s="205"/>
      <c r="C12" s="205"/>
      <c r="D12" s="205"/>
      <c r="E12" s="205"/>
      <c r="F12" s="205"/>
      <c r="G12" s="205"/>
      <c r="H12" s="205"/>
      <c r="I12" s="205"/>
      <c r="J12" s="205"/>
      <c r="K12" s="205"/>
      <c r="L12" s="205"/>
    </row>
    <row r="13" spans="1:12" ht="45" customHeight="1" x14ac:dyDescent="0.25">
      <c r="A13" s="204" t="s">
        <v>101</v>
      </c>
      <c r="B13" s="204"/>
      <c r="C13" s="204"/>
      <c r="D13" s="204"/>
      <c r="E13" s="204"/>
      <c r="F13" s="204"/>
      <c r="G13" s="204"/>
      <c r="H13" s="204"/>
      <c r="I13" s="204"/>
      <c r="J13" s="204"/>
      <c r="K13" s="204"/>
      <c r="L13" s="204"/>
    </row>
    <row r="15" spans="1:12" x14ac:dyDescent="0.25">
      <c r="A15" s="206" t="s">
        <v>102</v>
      </c>
      <c r="B15" s="206"/>
      <c r="C15" s="206"/>
      <c r="D15" s="206"/>
      <c r="E15" s="207" t="s">
        <v>103</v>
      </c>
      <c r="F15" s="207"/>
      <c r="G15" s="207"/>
      <c r="H15" s="207"/>
      <c r="I15" s="208" t="s">
        <v>104</v>
      </c>
      <c r="J15" s="208"/>
      <c r="K15" s="208"/>
      <c r="L15" s="208"/>
    </row>
    <row r="16" spans="1:12" x14ac:dyDescent="0.25">
      <c r="A16" s="210" t="s">
        <v>105</v>
      </c>
      <c r="B16" s="210"/>
      <c r="C16" s="210"/>
      <c r="D16" s="210"/>
      <c r="E16" s="211" t="s">
        <v>106</v>
      </c>
      <c r="F16" s="211"/>
      <c r="G16" s="211"/>
      <c r="H16" s="211"/>
      <c r="I16" s="212" t="s">
        <v>107</v>
      </c>
      <c r="J16" s="212"/>
      <c r="K16" s="212"/>
      <c r="L16" s="212"/>
    </row>
    <row r="17" spans="1:12" x14ac:dyDescent="0.25">
      <c r="A17" s="210" t="s">
        <v>108</v>
      </c>
      <c r="B17" s="210"/>
      <c r="C17" s="210"/>
      <c r="D17" s="210"/>
      <c r="E17" s="211" t="s">
        <v>109</v>
      </c>
      <c r="F17" s="211"/>
      <c r="G17" s="211"/>
      <c r="H17" s="211"/>
      <c r="I17" s="212" t="s">
        <v>110</v>
      </c>
      <c r="J17" s="212"/>
      <c r="K17" s="212"/>
      <c r="L17" s="212"/>
    </row>
    <row r="18" spans="1:12" x14ac:dyDescent="0.25">
      <c r="A18" s="210" t="s">
        <v>111</v>
      </c>
      <c r="B18" s="210"/>
      <c r="C18" s="210"/>
      <c r="D18" s="210"/>
      <c r="E18" s="211" t="s">
        <v>112</v>
      </c>
      <c r="F18" s="211"/>
      <c r="G18" s="211"/>
      <c r="H18" s="211"/>
      <c r="I18" s="212" t="s">
        <v>113</v>
      </c>
      <c r="J18" s="212"/>
      <c r="K18" s="212"/>
      <c r="L18" s="212"/>
    </row>
    <row r="19" spans="1:12" x14ac:dyDescent="0.25">
      <c r="A19" s="210" t="s">
        <v>114</v>
      </c>
      <c r="B19" s="210"/>
      <c r="C19" s="210"/>
      <c r="D19" s="210"/>
      <c r="E19" s="211"/>
      <c r="F19" s="211"/>
      <c r="G19" s="211"/>
      <c r="H19" s="211"/>
      <c r="I19" s="212" t="s">
        <v>115</v>
      </c>
      <c r="J19" s="212"/>
      <c r="K19" s="212"/>
      <c r="L19" s="212"/>
    </row>
    <row r="20" spans="1:12" x14ac:dyDescent="0.25">
      <c r="A20" s="210" t="s">
        <v>116</v>
      </c>
      <c r="B20" s="210"/>
      <c r="C20" s="210"/>
      <c r="D20" s="210"/>
      <c r="E20" s="211"/>
      <c r="F20" s="211"/>
      <c r="G20" s="211"/>
      <c r="H20" s="211"/>
      <c r="I20" s="212" t="s">
        <v>117</v>
      </c>
      <c r="J20" s="212"/>
      <c r="K20" s="212"/>
      <c r="L20" s="212"/>
    </row>
    <row r="21" spans="1:12" x14ac:dyDescent="0.25">
      <c r="A21" s="210" t="s">
        <v>118</v>
      </c>
      <c r="B21" s="210"/>
      <c r="C21" s="210"/>
      <c r="D21" s="210"/>
      <c r="E21" s="211"/>
      <c r="F21" s="211"/>
      <c r="G21" s="211"/>
      <c r="H21" s="211"/>
      <c r="I21" s="18" t="s">
        <v>119</v>
      </c>
      <c r="J21" s="18"/>
      <c r="K21" s="18"/>
      <c r="L21" s="18"/>
    </row>
    <row r="22" spans="1:12" x14ac:dyDescent="0.25">
      <c r="A22" s="216" t="s">
        <v>120</v>
      </c>
      <c r="B22" s="216"/>
      <c r="C22" s="216"/>
      <c r="D22" s="216"/>
      <c r="E22" s="211"/>
      <c r="F22" s="211"/>
      <c r="G22" s="211"/>
      <c r="H22" s="211"/>
      <c r="I22" s="212" t="s">
        <v>121</v>
      </c>
      <c r="J22" s="212"/>
      <c r="K22" s="212"/>
      <c r="L22" s="212"/>
    </row>
    <row r="23" spans="1:12" x14ac:dyDescent="0.25">
      <c r="A23" s="210"/>
      <c r="B23" s="210"/>
      <c r="C23" s="210"/>
      <c r="D23" s="210"/>
      <c r="E23" s="211"/>
      <c r="F23" s="211"/>
      <c r="G23" s="211"/>
      <c r="H23" s="211"/>
      <c r="I23" s="212" t="s">
        <v>122</v>
      </c>
      <c r="J23" s="212"/>
      <c r="K23" s="212"/>
      <c r="L23" s="212"/>
    </row>
    <row r="24" spans="1:12" x14ac:dyDescent="0.25">
      <c r="A24" s="213" t="s">
        <v>123</v>
      </c>
      <c r="B24" s="213"/>
      <c r="C24" s="213"/>
      <c r="D24" s="213"/>
      <c r="E24" s="214" t="s">
        <v>124</v>
      </c>
      <c r="F24" s="214"/>
      <c r="G24" s="214"/>
      <c r="H24" s="214"/>
      <c r="I24" s="215" t="s">
        <v>124</v>
      </c>
      <c r="J24" s="215"/>
      <c r="K24" s="215"/>
      <c r="L24" s="215"/>
    </row>
    <row r="25" spans="1:12" x14ac:dyDescent="0.25">
      <c r="A25" s="221"/>
      <c r="B25" s="221"/>
      <c r="C25" s="221"/>
      <c r="D25" s="221"/>
    </row>
    <row r="26" spans="1:12" x14ac:dyDescent="0.25">
      <c r="A26" s="222" t="s">
        <v>125</v>
      </c>
      <c r="B26" s="222"/>
      <c r="C26" s="222"/>
      <c r="D26" s="222"/>
      <c r="E26" s="222"/>
      <c r="F26" s="222"/>
      <c r="G26" s="222"/>
      <c r="H26" s="222"/>
      <c r="I26" s="222"/>
      <c r="J26" s="222"/>
      <c r="K26" s="222"/>
      <c r="L26" s="222"/>
    </row>
    <row r="28" spans="1:12" s="20" customFormat="1" x14ac:dyDescent="0.25">
      <c r="A28" s="19" t="s">
        <v>126</v>
      </c>
      <c r="B28" s="223" t="s">
        <v>127</v>
      </c>
      <c r="C28" s="223"/>
      <c r="D28" s="223"/>
      <c r="E28" s="19" t="s">
        <v>128</v>
      </c>
      <c r="F28" s="223" t="s">
        <v>129</v>
      </c>
      <c r="G28" s="223"/>
      <c r="H28" s="223"/>
      <c r="I28" s="223"/>
      <c r="J28" s="223"/>
      <c r="K28" s="224" t="s">
        <v>130</v>
      </c>
      <c r="L28" s="225"/>
    </row>
    <row r="29" spans="1:12" x14ac:dyDescent="0.25">
      <c r="A29" s="21" t="s">
        <v>131</v>
      </c>
      <c r="B29" s="217" t="s">
        <v>132</v>
      </c>
      <c r="C29" s="217"/>
      <c r="D29" s="217"/>
      <c r="E29" s="22" t="s">
        <v>133</v>
      </c>
      <c r="F29" s="218"/>
      <c r="G29" s="218"/>
      <c r="H29" s="218"/>
      <c r="I29" s="218"/>
      <c r="J29" s="218"/>
      <c r="K29" s="219"/>
      <c r="L29" s="220"/>
    </row>
    <row r="30" spans="1:12" x14ac:dyDescent="0.25">
      <c r="A30" s="21" t="s">
        <v>134</v>
      </c>
      <c r="B30" s="217" t="s">
        <v>135</v>
      </c>
      <c r="C30" s="217"/>
      <c r="D30" s="217"/>
      <c r="E30" s="22" t="s">
        <v>133</v>
      </c>
      <c r="F30" s="218"/>
      <c r="G30" s="218"/>
      <c r="H30" s="218"/>
      <c r="I30" s="218"/>
      <c r="J30" s="218"/>
      <c r="K30" s="219"/>
      <c r="L30" s="220"/>
    </row>
    <row r="31" spans="1:12" x14ac:dyDescent="0.25">
      <c r="A31" s="21" t="s">
        <v>136</v>
      </c>
      <c r="B31" s="217" t="s">
        <v>137</v>
      </c>
      <c r="C31" s="217"/>
      <c r="D31" s="217"/>
      <c r="E31" s="22" t="s">
        <v>133</v>
      </c>
      <c r="F31" s="218"/>
      <c r="G31" s="218"/>
      <c r="H31" s="218"/>
      <c r="I31" s="218"/>
      <c r="J31" s="218"/>
      <c r="K31" s="219"/>
      <c r="L31" s="220"/>
    </row>
    <row r="32" spans="1:12" x14ac:dyDescent="0.25">
      <c r="A32" s="21" t="s">
        <v>138</v>
      </c>
      <c r="B32" s="217" t="s">
        <v>139</v>
      </c>
      <c r="C32" s="217"/>
      <c r="D32" s="217"/>
      <c r="E32" s="22" t="s">
        <v>133</v>
      </c>
      <c r="F32" s="218"/>
      <c r="G32" s="218"/>
      <c r="H32" s="218"/>
      <c r="I32" s="218"/>
      <c r="J32" s="218"/>
      <c r="K32" s="219"/>
      <c r="L32" s="220"/>
    </row>
    <row r="33" spans="1:12" x14ac:dyDescent="0.25">
      <c r="A33" s="21" t="s">
        <v>140</v>
      </c>
      <c r="B33" s="217" t="s">
        <v>141</v>
      </c>
      <c r="C33" s="217"/>
      <c r="D33" s="217"/>
      <c r="E33" s="22" t="s">
        <v>133</v>
      </c>
      <c r="F33" s="218"/>
      <c r="G33" s="218"/>
      <c r="H33" s="218"/>
      <c r="I33" s="218"/>
      <c r="J33" s="218"/>
      <c r="K33" s="219"/>
      <c r="L33" s="220"/>
    </row>
    <row r="34" spans="1:12" x14ac:dyDescent="0.25">
      <c r="A34" s="21" t="s">
        <v>142</v>
      </c>
      <c r="B34" s="217" t="s">
        <v>6</v>
      </c>
      <c r="C34" s="217"/>
      <c r="D34" s="217"/>
      <c r="E34" s="22" t="s">
        <v>133</v>
      </c>
      <c r="F34" s="218"/>
      <c r="G34" s="218"/>
      <c r="H34" s="218"/>
      <c r="I34" s="218"/>
      <c r="J34" s="218"/>
      <c r="K34" s="219"/>
      <c r="L34" s="220"/>
    </row>
    <row r="35" spans="1:12" x14ac:dyDescent="0.25">
      <c r="A35" s="21" t="s">
        <v>143</v>
      </c>
      <c r="B35" s="217" t="s">
        <v>7</v>
      </c>
      <c r="C35" s="217"/>
      <c r="D35" s="217"/>
      <c r="E35" s="22" t="s">
        <v>133</v>
      </c>
      <c r="F35" s="218"/>
      <c r="G35" s="218"/>
      <c r="H35" s="218"/>
      <c r="I35" s="218"/>
      <c r="J35" s="218"/>
      <c r="K35" s="219"/>
      <c r="L35" s="220"/>
    </row>
    <row r="36" spans="1:12" x14ac:dyDescent="0.25">
      <c r="A36" s="21" t="s">
        <v>144</v>
      </c>
      <c r="B36" s="217" t="s">
        <v>8</v>
      </c>
      <c r="C36" s="217"/>
      <c r="D36" s="217"/>
      <c r="E36" s="22" t="s">
        <v>133</v>
      </c>
      <c r="F36" s="218"/>
      <c r="G36" s="218"/>
      <c r="H36" s="218"/>
      <c r="I36" s="218"/>
      <c r="J36" s="218"/>
      <c r="K36" s="219"/>
      <c r="L36" s="220"/>
    </row>
    <row r="37" spans="1:12" x14ac:dyDescent="0.25">
      <c r="A37" s="21" t="s">
        <v>145</v>
      </c>
      <c r="B37" s="226" t="s">
        <v>146</v>
      </c>
      <c r="C37" s="227"/>
      <c r="D37" s="228"/>
      <c r="E37" s="22" t="s">
        <v>133</v>
      </c>
      <c r="F37" s="219"/>
      <c r="G37" s="229"/>
      <c r="H37" s="229"/>
      <c r="I37" s="229"/>
      <c r="J37" s="220"/>
      <c r="K37" s="219"/>
      <c r="L37" s="220"/>
    </row>
    <row r="38" spans="1:12" x14ac:dyDescent="0.25">
      <c r="A38" s="21" t="s">
        <v>147</v>
      </c>
      <c r="B38" s="217" t="s">
        <v>148</v>
      </c>
      <c r="C38" s="217"/>
      <c r="D38" s="217"/>
      <c r="E38" s="22" t="s">
        <v>133</v>
      </c>
      <c r="F38" s="218"/>
      <c r="G38" s="218"/>
      <c r="H38" s="218"/>
      <c r="I38" s="218"/>
      <c r="J38" s="218"/>
      <c r="K38" s="219"/>
      <c r="L38" s="220"/>
    </row>
    <row r="39" spans="1:12" x14ac:dyDescent="0.25">
      <c r="A39" s="21" t="s">
        <v>149</v>
      </c>
      <c r="B39" s="226" t="s">
        <v>150</v>
      </c>
      <c r="C39" s="227"/>
      <c r="D39" s="228"/>
      <c r="E39" s="22" t="s">
        <v>133</v>
      </c>
      <c r="F39" s="218"/>
      <c r="G39" s="218"/>
      <c r="H39" s="218"/>
      <c r="I39" s="218"/>
      <c r="J39" s="218"/>
      <c r="K39" s="219"/>
      <c r="L39" s="220"/>
    </row>
    <row r="40" spans="1:12" x14ac:dyDescent="0.25">
      <c r="A40" s="21" t="s">
        <v>151</v>
      </c>
      <c r="B40" s="217" t="s">
        <v>152</v>
      </c>
      <c r="C40" s="217"/>
      <c r="D40" s="217"/>
      <c r="E40" s="22" t="s">
        <v>133</v>
      </c>
      <c r="F40" s="218"/>
      <c r="G40" s="218"/>
      <c r="H40" s="218"/>
      <c r="I40" s="218"/>
      <c r="J40" s="218"/>
      <c r="K40" s="219"/>
      <c r="L40" s="220"/>
    </row>
    <row r="41" spans="1:12" ht="30" customHeight="1" x14ac:dyDescent="0.25">
      <c r="A41" s="21" t="s">
        <v>153</v>
      </c>
      <c r="B41" s="217" t="s">
        <v>154</v>
      </c>
      <c r="C41" s="217"/>
      <c r="D41" s="217"/>
      <c r="E41" s="21" t="s">
        <v>155</v>
      </c>
      <c r="F41" s="230" t="s">
        <v>156</v>
      </c>
      <c r="G41" s="230"/>
      <c r="H41" s="230"/>
      <c r="I41" s="230"/>
      <c r="J41" s="230"/>
      <c r="K41" s="231" t="s">
        <v>157</v>
      </c>
      <c r="L41" s="232"/>
    </row>
    <row r="42" spans="1:12" ht="30" customHeight="1" x14ac:dyDescent="0.25">
      <c r="A42" s="21" t="s">
        <v>158</v>
      </c>
      <c r="B42" s="217" t="s">
        <v>159</v>
      </c>
      <c r="C42" s="217"/>
      <c r="D42" s="217"/>
      <c r="E42" s="21" t="s">
        <v>155</v>
      </c>
      <c r="F42" s="230" t="s">
        <v>160</v>
      </c>
      <c r="G42" s="230"/>
      <c r="H42" s="230"/>
      <c r="I42" s="230"/>
      <c r="J42" s="230"/>
      <c r="K42" s="231" t="s">
        <v>157</v>
      </c>
      <c r="L42" s="232"/>
    </row>
    <row r="43" spans="1:12" ht="62.25" customHeight="1" x14ac:dyDescent="0.25">
      <c r="A43" s="21" t="s">
        <v>161</v>
      </c>
      <c r="B43" s="217" t="s">
        <v>162</v>
      </c>
      <c r="C43" s="217"/>
      <c r="D43" s="217"/>
      <c r="E43" s="21" t="s">
        <v>155</v>
      </c>
      <c r="F43" s="230" t="s">
        <v>163</v>
      </c>
      <c r="G43" s="230"/>
      <c r="H43" s="230"/>
      <c r="I43" s="230"/>
      <c r="J43" s="230"/>
      <c r="K43" s="231" t="s">
        <v>157</v>
      </c>
      <c r="L43" s="232"/>
    </row>
    <row r="44" spans="1:12" ht="30" customHeight="1" x14ac:dyDescent="0.25">
      <c r="A44" s="21" t="s">
        <v>164</v>
      </c>
      <c r="B44" s="217" t="s">
        <v>165</v>
      </c>
      <c r="C44" s="217"/>
      <c r="D44" s="217"/>
      <c r="E44" s="21" t="s">
        <v>155</v>
      </c>
      <c r="F44" s="230" t="s">
        <v>166</v>
      </c>
      <c r="G44" s="230"/>
      <c r="H44" s="230"/>
      <c r="I44" s="230"/>
      <c r="J44" s="230"/>
      <c r="K44" s="231" t="s">
        <v>157</v>
      </c>
      <c r="L44" s="232"/>
    </row>
    <row r="45" spans="1:12" x14ac:dyDescent="0.25">
      <c r="A45" s="21" t="s">
        <v>167</v>
      </c>
      <c r="B45" s="217" t="s">
        <v>168</v>
      </c>
      <c r="C45" s="217"/>
      <c r="D45" s="217"/>
      <c r="E45" s="22" t="s">
        <v>133</v>
      </c>
      <c r="F45" s="218"/>
      <c r="G45" s="218"/>
      <c r="H45" s="218"/>
      <c r="I45" s="218"/>
      <c r="J45" s="218"/>
      <c r="K45" s="219"/>
      <c r="L45" s="220"/>
    </row>
    <row r="46" spans="1:12" x14ac:dyDescent="0.25">
      <c r="A46" s="21" t="s">
        <v>169</v>
      </c>
      <c r="B46" s="217" t="s">
        <v>170</v>
      </c>
      <c r="C46" s="217"/>
      <c r="D46" s="217"/>
      <c r="E46" s="22" t="s">
        <v>133</v>
      </c>
      <c r="F46" s="218"/>
      <c r="G46" s="218"/>
      <c r="H46" s="218"/>
      <c r="I46" s="218"/>
      <c r="J46" s="218"/>
      <c r="K46" s="219"/>
      <c r="L46" s="220"/>
    </row>
    <row r="47" spans="1:12" x14ac:dyDescent="0.25">
      <c r="A47" s="21" t="s">
        <v>171</v>
      </c>
      <c r="B47" s="217" t="s">
        <v>172</v>
      </c>
      <c r="C47" s="217"/>
      <c r="D47" s="217"/>
      <c r="E47" s="22" t="s">
        <v>133</v>
      </c>
      <c r="F47" s="218"/>
      <c r="G47" s="218"/>
      <c r="H47" s="218"/>
      <c r="I47" s="218"/>
      <c r="J47" s="218"/>
      <c r="K47" s="219"/>
      <c r="L47" s="220"/>
    </row>
    <row r="48" spans="1:12" ht="46.5" customHeight="1" x14ac:dyDescent="0.25">
      <c r="A48" s="23" t="s">
        <v>173</v>
      </c>
      <c r="B48" s="233" t="s">
        <v>174</v>
      </c>
      <c r="C48" s="233"/>
      <c r="D48" s="233"/>
      <c r="E48" s="23" t="s">
        <v>155</v>
      </c>
      <c r="F48" s="234" t="s">
        <v>175</v>
      </c>
      <c r="G48" s="234"/>
      <c r="H48" s="234"/>
      <c r="I48" s="234"/>
      <c r="J48" s="234"/>
      <c r="K48" s="235" t="s">
        <v>157</v>
      </c>
      <c r="L48" s="236"/>
    </row>
    <row r="49" spans="1:12" ht="30.75" customHeight="1" x14ac:dyDescent="0.25">
      <c r="A49" s="23" t="s">
        <v>176</v>
      </c>
      <c r="B49" s="233" t="s">
        <v>177</v>
      </c>
      <c r="C49" s="233"/>
      <c r="D49" s="233"/>
      <c r="E49" s="23" t="s">
        <v>155</v>
      </c>
      <c r="F49" s="234" t="s">
        <v>178</v>
      </c>
      <c r="G49" s="234"/>
      <c r="H49" s="234"/>
      <c r="I49" s="234"/>
      <c r="J49" s="234"/>
      <c r="K49" s="235" t="s">
        <v>157</v>
      </c>
      <c r="L49" s="236"/>
    </row>
    <row r="50" spans="1:12" ht="47.25" customHeight="1" x14ac:dyDescent="0.25">
      <c r="A50" s="23" t="s">
        <v>179</v>
      </c>
      <c r="B50" s="233" t="s">
        <v>180</v>
      </c>
      <c r="C50" s="233"/>
      <c r="D50" s="233"/>
      <c r="E50" s="23" t="s">
        <v>155</v>
      </c>
      <c r="F50" s="234" t="s">
        <v>181</v>
      </c>
      <c r="G50" s="234"/>
      <c r="H50" s="234"/>
      <c r="I50" s="234"/>
      <c r="J50" s="234"/>
      <c r="K50" s="235" t="s">
        <v>157</v>
      </c>
      <c r="L50" s="236"/>
    </row>
    <row r="51" spans="1:12" ht="31.5" customHeight="1" x14ac:dyDescent="0.25">
      <c r="A51" s="23" t="s">
        <v>182</v>
      </c>
      <c r="B51" s="233" t="s">
        <v>183</v>
      </c>
      <c r="C51" s="233"/>
      <c r="D51" s="233"/>
      <c r="E51" s="23" t="s">
        <v>155</v>
      </c>
      <c r="F51" s="234" t="s">
        <v>184</v>
      </c>
      <c r="G51" s="234"/>
      <c r="H51" s="234"/>
      <c r="I51" s="234"/>
      <c r="J51" s="234"/>
      <c r="K51" s="235" t="s">
        <v>157</v>
      </c>
      <c r="L51" s="236"/>
    </row>
    <row r="52" spans="1:12" x14ac:dyDescent="0.25">
      <c r="A52" s="23" t="s">
        <v>185</v>
      </c>
      <c r="B52" s="233" t="s">
        <v>109</v>
      </c>
      <c r="C52" s="233"/>
      <c r="D52" s="233"/>
      <c r="E52" s="22" t="s">
        <v>133</v>
      </c>
      <c r="F52" s="218"/>
      <c r="G52" s="218"/>
      <c r="H52" s="218"/>
      <c r="I52" s="218"/>
      <c r="J52" s="218"/>
      <c r="K52" s="219"/>
      <c r="L52" s="220"/>
    </row>
    <row r="53" spans="1:12" ht="45.75" customHeight="1" x14ac:dyDescent="0.25">
      <c r="A53" s="23" t="s">
        <v>186</v>
      </c>
      <c r="B53" s="233" t="s">
        <v>187</v>
      </c>
      <c r="C53" s="233"/>
      <c r="D53" s="233"/>
      <c r="E53" s="23" t="s">
        <v>155</v>
      </c>
      <c r="F53" s="234" t="s">
        <v>188</v>
      </c>
      <c r="G53" s="234"/>
      <c r="H53" s="234"/>
      <c r="I53" s="234"/>
      <c r="J53" s="234"/>
      <c r="K53" s="235" t="s">
        <v>157</v>
      </c>
      <c r="L53" s="236"/>
    </row>
    <row r="54" spans="1:12" ht="45.75" customHeight="1" x14ac:dyDescent="0.25">
      <c r="A54" s="23" t="s">
        <v>189</v>
      </c>
      <c r="B54" s="233" t="s">
        <v>190</v>
      </c>
      <c r="C54" s="233"/>
      <c r="D54" s="233"/>
      <c r="E54" s="23" t="s">
        <v>155</v>
      </c>
      <c r="F54" s="234" t="s">
        <v>191</v>
      </c>
      <c r="G54" s="234"/>
      <c r="H54" s="234"/>
      <c r="I54" s="234"/>
      <c r="J54" s="234"/>
      <c r="K54" s="235" t="s">
        <v>157</v>
      </c>
      <c r="L54" s="236"/>
    </row>
    <row r="55" spans="1:12" ht="45.75" customHeight="1" x14ac:dyDescent="0.25">
      <c r="A55" s="23" t="s">
        <v>192</v>
      </c>
      <c r="B55" s="233" t="s">
        <v>193</v>
      </c>
      <c r="C55" s="233"/>
      <c r="D55" s="233"/>
      <c r="E55" s="23" t="s">
        <v>155</v>
      </c>
      <c r="F55" s="234" t="s">
        <v>194</v>
      </c>
      <c r="G55" s="234"/>
      <c r="H55" s="234"/>
      <c r="I55" s="234"/>
      <c r="J55" s="234"/>
      <c r="K55" s="235" t="s">
        <v>157</v>
      </c>
      <c r="L55" s="236"/>
    </row>
    <row r="56" spans="1:12" ht="45" customHeight="1" x14ac:dyDescent="0.25">
      <c r="A56" s="23" t="s">
        <v>195</v>
      </c>
      <c r="B56" s="233" t="s">
        <v>196</v>
      </c>
      <c r="C56" s="233"/>
      <c r="D56" s="233"/>
      <c r="E56" s="23" t="s">
        <v>155</v>
      </c>
      <c r="F56" s="234" t="s">
        <v>197</v>
      </c>
      <c r="G56" s="234"/>
      <c r="H56" s="234"/>
      <c r="I56" s="234"/>
      <c r="J56" s="234"/>
      <c r="K56" s="235" t="s">
        <v>157</v>
      </c>
      <c r="L56" s="236"/>
    </row>
    <row r="57" spans="1:12" ht="46.5" customHeight="1" x14ac:dyDescent="0.25">
      <c r="A57" s="24" t="s">
        <v>198</v>
      </c>
      <c r="B57" s="237" t="s">
        <v>199</v>
      </c>
      <c r="C57" s="237"/>
      <c r="D57" s="237"/>
      <c r="E57" s="24" t="s">
        <v>155</v>
      </c>
      <c r="F57" s="238" t="s">
        <v>200</v>
      </c>
      <c r="G57" s="238"/>
      <c r="H57" s="238"/>
      <c r="I57" s="238"/>
      <c r="J57" s="238"/>
      <c r="K57" s="239" t="s">
        <v>201</v>
      </c>
      <c r="L57" s="240"/>
    </row>
    <row r="58" spans="1:12" ht="45.75" customHeight="1" x14ac:dyDescent="0.25">
      <c r="A58" s="24" t="s">
        <v>202</v>
      </c>
      <c r="B58" s="237" t="s">
        <v>203</v>
      </c>
      <c r="C58" s="237"/>
      <c r="D58" s="237"/>
      <c r="E58" s="24" t="s">
        <v>155</v>
      </c>
      <c r="F58" s="238" t="s">
        <v>204</v>
      </c>
      <c r="G58" s="238"/>
      <c r="H58" s="238"/>
      <c r="I58" s="238"/>
      <c r="J58" s="238"/>
      <c r="K58" s="239" t="s">
        <v>201</v>
      </c>
      <c r="L58" s="240"/>
    </row>
    <row r="59" spans="1:12" ht="29.25" customHeight="1" x14ac:dyDescent="0.25">
      <c r="A59" s="24" t="s">
        <v>205</v>
      </c>
      <c r="B59" s="237" t="s">
        <v>154</v>
      </c>
      <c r="C59" s="237"/>
      <c r="D59" s="237"/>
      <c r="E59" s="24" t="s">
        <v>155</v>
      </c>
      <c r="F59" s="238" t="s">
        <v>206</v>
      </c>
      <c r="G59" s="238"/>
      <c r="H59" s="238"/>
      <c r="I59" s="238"/>
      <c r="J59" s="238"/>
      <c r="K59" s="239" t="s">
        <v>201</v>
      </c>
      <c r="L59" s="240"/>
    </row>
    <row r="60" spans="1:12" ht="63.75" customHeight="1" x14ac:dyDescent="0.25">
      <c r="A60" s="24" t="s">
        <v>207</v>
      </c>
      <c r="B60" s="237" t="s">
        <v>208</v>
      </c>
      <c r="C60" s="237"/>
      <c r="D60" s="237"/>
      <c r="E60" s="24" t="s">
        <v>155</v>
      </c>
      <c r="F60" s="238" t="s">
        <v>209</v>
      </c>
      <c r="G60" s="238"/>
      <c r="H60" s="238"/>
      <c r="I60" s="238"/>
      <c r="J60" s="238"/>
      <c r="K60" s="239" t="s">
        <v>201</v>
      </c>
      <c r="L60" s="240"/>
    </row>
    <row r="61" spans="1:12" ht="30.75" customHeight="1" x14ac:dyDescent="0.25">
      <c r="A61" s="24" t="s">
        <v>210</v>
      </c>
      <c r="B61" s="237" t="s">
        <v>162</v>
      </c>
      <c r="C61" s="237"/>
      <c r="D61" s="237"/>
      <c r="E61" s="24" t="s">
        <v>155</v>
      </c>
      <c r="F61" s="238" t="s">
        <v>211</v>
      </c>
      <c r="G61" s="238"/>
      <c r="H61" s="238"/>
      <c r="I61" s="238"/>
      <c r="J61" s="238"/>
      <c r="K61" s="239" t="s">
        <v>201</v>
      </c>
      <c r="L61" s="240"/>
    </row>
    <row r="62" spans="1:12" ht="60.75" customHeight="1" x14ac:dyDescent="0.25">
      <c r="A62" s="24" t="s">
        <v>212</v>
      </c>
      <c r="B62" s="237" t="s">
        <v>213</v>
      </c>
      <c r="C62" s="237"/>
      <c r="D62" s="237"/>
      <c r="E62" s="24" t="s">
        <v>155</v>
      </c>
      <c r="F62" s="238" t="s">
        <v>214</v>
      </c>
      <c r="G62" s="238"/>
      <c r="H62" s="238"/>
      <c r="I62" s="238"/>
      <c r="J62" s="238"/>
      <c r="K62" s="239" t="s">
        <v>201</v>
      </c>
      <c r="L62" s="240"/>
    </row>
    <row r="63" spans="1:12" ht="45" customHeight="1" x14ac:dyDescent="0.25">
      <c r="A63" s="24" t="s">
        <v>215</v>
      </c>
      <c r="B63" s="237" t="s">
        <v>216</v>
      </c>
      <c r="C63" s="237"/>
      <c r="D63" s="237"/>
      <c r="E63" s="24" t="s">
        <v>155</v>
      </c>
      <c r="F63" s="238" t="s">
        <v>217</v>
      </c>
      <c r="G63" s="238"/>
      <c r="H63" s="238"/>
      <c r="I63" s="238"/>
      <c r="J63" s="238"/>
      <c r="K63" s="239" t="s">
        <v>201</v>
      </c>
      <c r="L63" s="240"/>
    </row>
    <row r="64" spans="1:12" ht="62.25" customHeight="1" x14ac:dyDescent="0.25">
      <c r="A64" s="24" t="s">
        <v>218</v>
      </c>
      <c r="B64" s="237" t="s">
        <v>219</v>
      </c>
      <c r="C64" s="237"/>
      <c r="D64" s="237"/>
      <c r="E64" s="24" t="s">
        <v>155</v>
      </c>
      <c r="F64" s="238" t="s">
        <v>220</v>
      </c>
      <c r="G64" s="238"/>
      <c r="H64" s="238"/>
      <c r="I64" s="238"/>
      <c r="J64" s="238"/>
      <c r="K64" s="239" t="s">
        <v>221</v>
      </c>
      <c r="L64" s="240"/>
    </row>
    <row r="65" spans="1:12" x14ac:dyDescent="0.25">
      <c r="A65" s="24" t="s">
        <v>222</v>
      </c>
      <c r="B65" s="237" t="s">
        <v>223</v>
      </c>
      <c r="C65" s="237"/>
      <c r="D65" s="237"/>
      <c r="E65" s="24" t="s">
        <v>155</v>
      </c>
      <c r="F65" s="238"/>
      <c r="G65" s="238"/>
      <c r="H65" s="238"/>
      <c r="I65" s="238"/>
      <c r="J65" s="238"/>
      <c r="K65" s="239"/>
      <c r="L65" s="240"/>
    </row>
    <row r="66" spans="1:12" ht="45.75" customHeight="1" x14ac:dyDescent="0.25">
      <c r="A66" s="24" t="s">
        <v>224</v>
      </c>
      <c r="B66" s="237" t="s">
        <v>225</v>
      </c>
      <c r="C66" s="237"/>
      <c r="D66" s="237"/>
      <c r="E66" s="24" t="s">
        <v>155</v>
      </c>
      <c r="F66" s="238" t="s">
        <v>226</v>
      </c>
      <c r="G66" s="238"/>
      <c r="H66" s="238"/>
      <c r="I66" s="238"/>
      <c r="J66" s="238"/>
      <c r="K66" s="239" t="s">
        <v>227</v>
      </c>
      <c r="L66" s="240"/>
    </row>
    <row r="67" spans="1:12" ht="46.5" customHeight="1" x14ac:dyDescent="0.25">
      <c r="A67" s="24" t="s">
        <v>228</v>
      </c>
      <c r="B67" s="237" t="s">
        <v>229</v>
      </c>
      <c r="C67" s="237"/>
      <c r="D67" s="237"/>
      <c r="E67" s="24" t="s">
        <v>155</v>
      </c>
      <c r="F67" s="238" t="s">
        <v>226</v>
      </c>
      <c r="G67" s="238"/>
      <c r="H67" s="238"/>
      <c r="I67" s="238"/>
      <c r="J67" s="238"/>
      <c r="K67" s="239" t="s">
        <v>227</v>
      </c>
      <c r="L67" s="240"/>
    </row>
    <row r="68" spans="1:12" ht="46.5" customHeight="1" x14ac:dyDescent="0.25">
      <c r="A68" s="24" t="s">
        <v>230</v>
      </c>
      <c r="B68" s="237" t="s">
        <v>231</v>
      </c>
      <c r="C68" s="237"/>
      <c r="D68" s="237"/>
      <c r="E68" s="24" t="s">
        <v>155</v>
      </c>
      <c r="F68" s="238" t="s">
        <v>226</v>
      </c>
      <c r="G68" s="238"/>
      <c r="H68" s="238"/>
      <c r="I68" s="238"/>
      <c r="J68" s="238"/>
      <c r="K68" s="239" t="s">
        <v>227</v>
      </c>
      <c r="L68" s="240"/>
    </row>
    <row r="69" spans="1:12" ht="46.5" customHeight="1" x14ac:dyDescent="0.25">
      <c r="A69" s="24" t="s">
        <v>232</v>
      </c>
      <c r="B69" s="237" t="s">
        <v>233</v>
      </c>
      <c r="C69" s="237"/>
      <c r="D69" s="237"/>
      <c r="E69" s="24" t="s">
        <v>155</v>
      </c>
      <c r="F69" s="238" t="s">
        <v>226</v>
      </c>
      <c r="G69" s="238"/>
      <c r="H69" s="238"/>
      <c r="I69" s="238"/>
      <c r="J69" s="238"/>
      <c r="K69" s="239" t="s">
        <v>227</v>
      </c>
      <c r="L69" s="240"/>
    </row>
    <row r="71" spans="1:12" x14ac:dyDescent="0.25">
      <c r="A71" s="241" t="s">
        <v>234</v>
      </c>
      <c r="B71" s="242"/>
      <c r="C71" s="242"/>
      <c r="D71" s="242"/>
      <c r="E71" s="242"/>
      <c r="F71" s="242"/>
      <c r="G71" s="242"/>
      <c r="H71" s="242"/>
      <c r="I71" s="242"/>
      <c r="J71" s="242"/>
      <c r="K71" s="242"/>
      <c r="L71" s="243"/>
    </row>
    <row r="73" spans="1:12" x14ac:dyDescent="0.25">
      <c r="A73" s="25" t="s">
        <v>235</v>
      </c>
    </row>
    <row r="74" spans="1:12" x14ac:dyDescent="0.25">
      <c r="A74" s="26" t="s">
        <v>236</v>
      </c>
      <c r="B74" s="244" t="s">
        <v>237</v>
      </c>
      <c r="C74" s="244"/>
      <c r="D74" s="244"/>
      <c r="E74" s="244"/>
      <c r="F74" s="244"/>
      <c r="G74" s="244"/>
      <c r="H74" s="244"/>
      <c r="I74" s="244"/>
      <c r="J74" s="244"/>
      <c r="K74" s="244"/>
      <c r="L74" s="244"/>
    </row>
    <row r="75" spans="1:12" x14ac:dyDescent="0.25">
      <c r="A75" s="26" t="s">
        <v>238</v>
      </c>
      <c r="B75" s="244" t="s">
        <v>239</v>
      </c>
      <c r="C75" s="244"/>
      <c r="D75" s="244"/>
      <c r="E75" s="244"/>
      <c r="F75" s="244"/>
      <c r="G75" s="244"/>
      <c r="H75" s="244"/>
      <c r="I75" s="244"/>
      <c r="J75" s="244"/>
      <c r="K75" s="244"/>
      <c r="L75" s="244"/>
    </row>
    <row r="76" spans="1:12" x14ac:dyDescent="0.25">
      <c r="A76" s="26" t="s">
        <v>240</v>
      </c>
      <c r="B76" s="244" t="s">
        <v>241</v>
      </c>
      <c r="C76" s="244"/>
      <c r="D76" s="244"/>
      <c r="E76" s="244"/>
      <c r="F76" s="244"/>
      <c r="G76" s="244"/>
      <c r="H76" s="244"/>
      <c r="I76" s="244"/>
      <c r="J76" s="244"/>
      <c r="K76" s="244"/>
      <c r="L76" s="244"/>
    </row>
    <row r="77" spans="1:12" x14ac:dyDescent="0.25">
      <c r="A77" s="26" t="s">
        <v>242</v>
      </c>
      <c r="B77" s="244" t="s">
        <v>243</v>
      </c>
      <c r="C77" s="244"/>
      <c r="D77" s="244"/>
      <c r="E77" s="244"/>
      <c r="F77" s="244"/>
      <c r="G77" s="244"/>
      <c r="H77" s="244"/>
      <c r="I77" s="244"/>
      <c r="J77" s="244"/>
      <c r="K77" s="244"/>
      <c r="L77" s="244"/>
    </row>
    <row r="78" spans="1:12" x14ac:dyDescent="0.25">
      <c r="A78" s="26" t="s">
        <v>244</v>
      </c>
      <c r="B78" s="244" t="s">
        <v>245</v>
      </c>
      <c r="C78" s="244"/>
      <c r="D78" s="244"/>
      <c r="E78" s="244"/>
      <c r="F78" s="244"/>
      <c r="G78" s="244"/>
      <c r="H78" s="244"/>
      <c r="I78" s="244"/>
      <c r="J78" s="244"/>
      <c r="K78" s="244"/>
      <c r="L78" s="244"/>
    </row>
    <row r="80" spans="1:12" x14ac:dyDescent="0.25">
      <c r="A80" s="25" t="s">
        <v>246</v>
      </c>
    </row>
    <row r="81" spans="1:12" ht="30" customHeight="1" x14ac:dyDescent="0.25">
      <c r="A81" s="245" t="s">
        <v>247</v>
      </c>
      <c r="B81" s="245"/>
      <c r="C81" s="204" t="s">
        <v>248</v>
      </c>
      <c r="D81" s="204"/>
      <c r="E81" s="204"/>
      <c r="F81" s="204"/>
      <c r="G81" s="204"/>
      <c r="H81" s="204"/>
      <c r="I81" s="204"/>
      <c r="J81" s="204"/>
      <c r="K81" s="204"/>
      <c r="L81" s="204"/>
    </row>
    <row r="82" spans="1:12" x14ac:dyDescent="0.25">
      <c r="A82" s="245" t="s">
        <v>249</v>
      </c>
      <c r="B82" s="245"/>
      <c r="C82" s="244" t="s">
        <v>250</v>
      </c>
      <c r="D82" s="244"/>
      <c r="E82" s="244"/>
      <c r="F82" s="244"/>
      <c r="G82" s="244"/>
      <c r="H82" s="244"/>
      <c r="I82" s="244"/>
      <c r="J82" s="244"/>
      <c r="K82" s="244"/>
      <c r="L82" s="244"/>
    </row>
    <row r="83" spans="1:12" x14ac:dyDescent="0.25">
      <c r="A83" s="245" t="s">
        <v>251</v>
      </c>
      <c r="B83" s="245"/>
      <c r="C83" s="244" t="s">
        <v>252</v>
      </c>
      <c r="D83" s="244"/>
      <c r="E83" s="244"/>
      <c r="F83" s="244"/>
      <c r="G83" s="244"/>
      <c r="H83" s="244"/>
      <c r="I83" s="244"/>
      <c r="J83" s="244"/>
      <c r="K83" s="244"/>
      <c r="L83" s="244"/>
    </row>
    <row r="84" spans="1:12" x14ac:dyDescent="0.25">
      <c r="A84" s="245" t="s">
        <v>253</v>
      </c>
      <c r="B84" s="245"/>
      <c r="C84" s="244" t="s">
        <v>254</v>
      </c>
      <c r="D84" s="244"/>
      <c r="E84" s="244"/>
      <c r="F84" s="244"/>
      <c r="G84" s="244"/>
      <c r="H84" s="244"/>
      <c r="I84" s="244"/>
      <c r="J84" s="244"/>
      <c r="K84" s="244"/>
      <c r="L84" s="244"/>
    </row>
    <row r="86" spans="1:12" x14ac:dyDescent="0.25">
      <c r="A86" s="25" t="s">
        <v>255</v>
      </c>
    </row>
    <row r="87" spans="1:12" x14ac:dyDescent="0.25">
      <c r="A87" s="26" t="s">
        <v>256</v>
      </c>
      <c r="B87" s="244" t="s">
        <v>257</v>
      </c>
      <c r="C87" s="244"/>
      <c r="D87" s="244"/>
      <c r="E87" s="244"/>
      <c r="F87" s="244"/>
      <c r="G87" s="244"/>
      <c r="H87" s="244"/>
      <c r="I87" s="244"/>
      <c r="J87" s="244"/>
      <c r="K87" s="244"/>
      <c r="L87" s="244"/>
    </row>
    <row r="88" spans="1:12" x14ac:dyDescent="0.25">
      <c r="A88" s="26" t="s">
        <v>258</v>
      </c>
      <c r="B88" s="244" t="s">
        <v>259</v>
      </c>
      <c r="C88" s="244"/>
      <c r="D88" s="244"/>
      <c r="E88" s="244"/>
      <c r="F88" s="244"/>
      <c r="G88" s="244"/>
      <c r="H88" s="244"/>
      <c r="I88" s="244"/>
      <c r="J88" s="244"/>
      <c r="K88" s="244"/>
      <c r="L88" s="244"/>
    </row>
  </sheetData>
  <mergeCells count="182">
    <mergeCell ref="A84:B84"/>
    <mergeCell ref="C84:L84"/>
    <mergeCell ref="B87:L87"/>
    <mergeCell ref="B88:L88"/>
    <mergeCell ref="A81:B81"/>
    <mergeCell ref="C81:L81"/>
    <mergeCell ref="A82:B82"/>
    <mergeCell ref="C82:L82"/>
    <mergeCell ref="A83:B83"/>
    <mergeCell ref="C83:L83"/>
    <mergeCell ref="A71:L71"/>
    <mergeCell ref="B74:L74"/>
    <mergeCell ref="B75:L75"/>
    <mergeCell ref="B76:L76"/>
    <mergeCell ref="B77:L77"/>
    <mergeCell ref="B78:L78"/>
    <mergeCell ref="B68:D68"/>
    <mergeCell ref="F68:J68"/>
    <mergeCell ref="K68:L68"/>
    <mergeCell ref="B69:D69"/>
    <mergeCell ref="F69:J69"/>
    <mergeCell ref="K69:L69"/>
    <mergeCell ref="B66:D66"/>
    <mergeCell ref="F66:J66"/>
    <mergeCell ref="K66:L66"/>
    <mergeCell ref="B67:D67"/>
    <mergeCell ref="F67:J67"/>
    <mergeCell ref="K67:L67"/>
    <mergeCell ref="B64:D64"/>
    <mergeCell ref="F64:J64"/>
    <mergeCell ref="K64:L64"/>
    <mergeCell ref="B65:D65"/>
    <mergeCell ref="F65:J65"/>
    <mergeCell ref="K65:L65"/>
    <mergeCell ref="B62:D62"/>
    <mergeCell ref="F62:J62"/>
    <mergeCell ref="K62:L62"/>
    <mergeCell ref="B63:D63"/>
    <mergeCell ref="F63:J63"/>
    <mergeCell ref="K63:L63"/>
    <mergeCell ref="B60:D60"/>
    <mergeCell ref="F60:J60"/>
    <mergeCell ref="K60:L60"/>
    <mergeCell ref="B61:D61"/>
    <mergeCell ref="F61:J61"/>
    <mergeCell ref="K61:L61"/>
    <mergeCell ref="B58:D58"/>
    <mergeCell ref="F58:J58"/>
    <mergeCell ref="K58:L58"/>
    <mergeCell ref="B59:D59"/>
    <mergeCell ref="F59:J59"/>
    <mergeCell ref="K59:L59"/>
    <mergeCell ref="B56:D56"/>
    <mergeCell ref="F56:J56"/>
    <mergeCell ref="K56:L56"/>
    <mergeCell ref="B57:D57"/>
    <mergeCell ref="F57:J57"/>
    <mergeCell ref="K57:L57"/>
    <mergeCell ref="B54:D54"/>
    <mergeCell ref="F54:J54"/>
    <mergeCell ref="K54:L54"/>
    <mergeCell ref="B55:D55"/>
    <mergeCell ref="F55:J55"/>
    <mergeCell ref="K55:L55"/>
    <mergeCell ref="B52:D52"/>
    <mergeCell ref="F52:J52"/>
    <mergeCell ref="K52:L52"/>
    <mergeCell ref="B53:D53"/>
    <mergeCell ref="F53:J53"/>
    <mergeCell ref="K53:L53"/>
    <mergeCell ref="B50:D50"/>
    <mergeCell ref="F50:J50"/>
    <mergeCell ref="K50:L50"/>
    <mergeCell ref="B51:D51"/>
    <mergeCell ref="F51:J51"/>
    <mergeCell ref="K51:L51"/>
    <mergeCell ref="B48:D48"/>
    <mergeCell ref="F48:J48"/>
    <mergeCell ref="K48:L48"/>
    <mergeCell ref="B49:D49"/>
    <mergeCell ref="F49:J49"/>
    <mergeCell ref="K49:L49"/>
    <mergeCell ref="B46:D46"/>
    <mergeCell ref="F46:J46"/>
    <mergeCell ref="K46:L46"/>
    <mergeCell ref="B47:D47"/>
    <mergeCell ref="F47:J47"/>
    <mergeCell ref="K47:L47"/>
    <mergeCell ref="B44:D44"/>
    <mergeCell ref="F44:J44"/>
    <mergeCell ref="K44:L44"/>
    <mergeCell ref="B45:D45"/>
    <mergeCell ref="F45:J45"/>
    <mergeCell ref="K45:L45"/>
    <mergeCell ref="B42:D42"/>
    <mergeCell ref="F42:J42"/>
    <mergeCell ref="K42:L42"/>
    <mergeCell ref="B43:D43"/>
    <mergeCell ref="F43:J43"/>
    <mergeCell ref="K43:L43"/>
    <mergeCell ref="B40:D40"/>
    <mergeCell ref="F40:J40"/>
    <mergeCell ref="K40:L40"/>
    <mergeCell ref="B41:D41"/>
    <mergeCell ref="F41:J41"/>
    <mergeCell ref="K41:L41"/>
    <mergeCell ref="B38:D38"/>
    <mergeCell ref="F38:J38"/>
    <mergeCell ref="K38:L38"/>
    <mergeCell ref="B39:D39"/>
    <mergeCell ref="F39:J39"/>
    <mergeCell ref="K39:L39"/>
    <mergeCell ref="B36:D36"/>
    <mergeCell ref="F36:J36"/>
    <mergeCell ref="K36:L36"/>
    <mergeCell ref="B37:D37"/>
    <mergeCell ref="F37:J37"/>
    <mergeCell ref="K37:L37"/>
    <mergeCell ref="B34:D34"/>
    <mergeCell ref="F34:J34"/>
    <mergeCell ref="K34:L34"/>
    <mergeCell ref="B35:D35"/>
    <mergeCell ref="F35:J35"/>
    <mergeCell ref="K35:L35"/>
    <mergeCell ref="B32:D32"/>
    <mergeCell ref="F32:J32"/>
    <mergeCell ref="K32:L32"/>
    <mergeCell ref="B33:D33"/>
    <mergeCell ref="F33:J33"/>
    <mergeCell ref="K33:L33"/>
    <mergeCell ref="B30:D30"/>
    <mergeCell ref="F30:J30"/>
    <mergeCell ref="K30:L30"/>
    <mergeCell ref="B31:D31"/>
    <mergeCell ref="F31:J31"/>
    <mergeCell ref="K31:L31"/>
    <mergeCell ref="A25:D25"/>
    <mergeCell ref="A26:L26"/>
    <mergeCell ref="B28:D28"/>
    <mergeCell ref="F28:J28"/>
    <mergeCell ref="K28:L28"/>
    <mergeCell ref="B29:D29"/>
    <mergeCell ref="F29:J29"/>
    <mergeCell ref="K29:L29"/>
    <mergeCell ref="A23:D23"/>
    <mergeCell ref="E23:H23"/>
    <mergeCell ref="I23:L23"/>
    <mergeCell ref="A24:D24"/>
    <mergeCell ref="E24:H24"/>
    <mergeCell ref="I24:L24"/>
    <mergeCell ref="A20:D20"/>
    <mergeCell ref="E20:H20"/>
    <mergeCell ref="I20:L20"/>
    <mergeCell ref="A21:D21"/>
    <mergeCell ref="E21:H21"/>
    <mergeCell ref="A22:D22"/>
    <mergeCell ref="E22:H22"/>
    <mergeCell ref="I22:L22"/>
    <mergeCell ref="A18:D18"/>
    <mergeCell ref="E18:H18"/>
    <mergeCell ref="I18:L18"/>
    <mergeCell ref="A19:D19"/>
    <mergeCell ref="E19:H19"/>
    <mergeCell ref="I19:L19"/>
    <mergeCell ref="A16:D16"/>
    <mergeCell ref="E16:H16"/>
    <mergeCell ref="I16:L16"/>
    <mergeCell ref="A17:D17"/>
    <mergeCell ref="E17:H17"/>
    <mergeCell ref="I17:L17"/>
    <mergeCell ref="A10:L10"/>
    <mergeCell ref="A12:L12"/>
    <mergeCell ref="A13:L13"/>
    <mergeCell ref="A15:D15"/>
    <mergeCell ref="E15:H15"/>
    <mergeCell ref="I15:L15"/>
    <mergeCell ref="A1:L1"/>
    <mergeCell ref="A3:L3"/>
    <mergeCell ref="A4:L4"/>
    <mergeCell ref="A6:L6"/>
    <mergeCell ref="A7:L7"/>
    <mergeCell ref="A9:L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802"/>
  <sheetViews>
    <sheetView tabSelected="1" zoomScale="60" zoomScaleNormal="60" workbookViewId="0">
      <pane ySplit="4" topLeftCell="A5" activePane="bottomLeft" state="frozen"/>
      <selection pane="bottomLeft" sqref="A1:S1"/>
    </sheetView>
  </sheetViews>
  <sheetFormatPr baseColWidth="10" defaultRowHeight="15" x14ac:dyDescent="0.2"/>
  <cols>
    <col min="1" max="1" width="17.85546875" style="1" customWidth="1"/>
    <col min="2" max="2" width="15.5703125" style="1" bestFit="1" customWidth="1"/>
    <col min="3" max="3" width="15.28515625" style="1" bestFit="1" customWidth="1"/>
    <col min="4" max="4" width="8.42578125" style="1" customWidth="1"/>
    <col min="5" max="5" width="24.42578125" style="1" customWidth="1"/>
    <col min="6" max="6" width="14.28515625" style="1" customWidth="1"/>
    <col min="7" max="7" width="15.85546875" style="1" customWidth="1"/>
    <col min="8" max="8" width="17.28515625" style="1" customWidth="1"/>
    <col min="9" max="9" width="15.5703125" style="1" customWidth="1"/>
    <col min="10" max="10" width="14.7109375" style="1" customWidth="1"/>
    <col min="11" max="11" width="9.85546875" style="1" bestFit="1" customWidth="1"/>
    <col min="12" max="12" width="20" style="1" customWidth="1"/>
    <col min="13" max="15" width="16.7109375" style="1" customWidth="1"/>
    <col min="16" max="16" width="19.5703125" style="1" bestFit="1" customWidth="1"/>
    <col min="17" max="17" width="17.5703125" style="1" customWidth="1"/>
    <col min="18" max="18" width="17" style="1" customWidth="1"/>
    <col min="19" max="19" width="13.7109375" style="1" customWidth="1"/>
    <col min="20" max="20" width="26.7109375" style="1" customWidth="1"/>
    <col min="21" max="21" width="20.7109375" style="1" customWidth="1"/>
    <col min="22" max="22" width="15.85546875" style="1" customWidth="1"/>
    <col min="23" max="23" width="21.42578125" style="1" customWidth="1"/>
    <col min="24" max="24" width="26.5703125" style="1" customWidth="1"/>
    <col min="25" max="25" width="25.140625" style="1" customWidth="1"/>
    <col min="26" max="26" width="22.5703125" style="1" customWidth="1"/>
    <col min="27" max="27" width="18.7109375" style="1" customWidth="1"/>
    <col min="28" max="28" width="21.28515625" style="1" customWidth="1"/>
    <col min="29" max="35" width="16.7109375" style="14" customWidth="1"/>
    <col min="36" max="36" width="20.7109375" style="14" customWidth="1"/>
    <col min="37" max="43" width="16.7109375" style="14" customWidth="1"/>
    <col min="44" max="44" width="19.5703125" style="14" customWidth="1"/>
    <col min="45" max="51" width="16.7109375" style="14" customWidth="1"/>
    <col min="52" max="52" width="19.5703125" style="14" customWidth="1"/>
    <col min="53" max="60" width="16.7109375" style="14" customWidth="1"/>
    <col min="61" max="64" width="26.7109375" style="1" customWidth="1"/>
    <col min="65" max="16384" width="11.42578125" style="1"/>
  </cols>
  <sheetData>
    <row r="1" spans="1:64" ht="15.75" customHeight="1" x14ac:dyDescent="0.2">
      <c r="A1" s="308" t="s">
        <v>0</v>
      </c>
      <c r="B1" s="309"/>
      <c r="C1" s="309"/>
      <c r="D1" s="309"/>
      <c r="E1" s="309"/>
      <c r="F1" s="309"/>
      <c r="G1" s="309"/>
      <c r="H1" s="309"/>
      <c r="I1" s="309"/>
      <c r="J1" s="309"/>
      <c r="K1" s="309"/>
      <c r="L1" s="309"/>
      <c r="M1" s="309"/>
      <c r="N1" s="309"/>
      <c r="O1" s="309"/>
      <c r="P1" s="309"/>
      <c r="Q1" s="309"/>
      <c r="R1" s="309"/>
      <c r="S1" s="310"/>
      <c r="T1" s="311" t="s">
        <v>271</v>
      </c>
      <c r="U1" s="312"/>
      <c r="V1" s="312"/>
      <c r="W1" s="312"/>
      <c r="X1" s="312"/>
      <c r="Y1" s="312"/>
      <c r="Z1" s="312"/>
      <c r="AA1" s="312"/>
      <c r="AB1" s="313"/>
      <c r="AC1" s="314" t="s">
        <v>330</v>
      </c>
      <c r="AD1" s="315"/>
      <c r="AE1" s="315"/>
      <c r="AF1" s="315"/>
      <c r="AG1" s="315"/>
      <c r="AH1" s="315"/>
      <c r="AI1" s="315"/>
      <c r="AJ1" s="315"/>
      <c r="AK1" s="315"/>
      <c r="AL1" s="315"/>
      <c r="AM1" s="315"/>
      <c r="AN1" s="315"/>
      <c r="AO1" s="315"/>
      <c r="AP1" s="315"/>
      <c r="AQ1" s="315"/>
      <c r="AR1" s="315"/>
      <c r="AS1" s="315"/>
      <c r="AT1" s="315"/>
      <c r="AU1" s="315"/>
      <c r="AV1" s="315"/>
      <c r="AW1" s="315"/>
      <c r="AX1" s="315"/>
      <c r="AY1" s="315"/>
      <c r="AZ1" s="315"/>
      <c r="BA1" s="315"/>
      <c r="BB1" s="315"/>
      <c r="BC1" s="315"/>
      <c r="BD1" s="315"/>
      <c r="BE1" s="315"/>
      <c r="BF1" s="315"/>
      <c r="BG1" s="315"/>
      <c r="BH1" s="315"/>
      <c r="BI1" s="315"/>
      <c r="BJ1" s="315"/>
      <c r="BK1" s="315"/>
      <c r="BL1" s="316"/>
    </row>
    <row r="2" spans="1:64" ht="15.75" customHeight="1" x14ac:dyDescent="0.2">
      <c r="A2" s="317" t="s">
        <v>1</v>
      </c>
      <c r="B2" s="320" t="s">
        <v>2</v>
      </c>
      <c r="C2" s="323" t="s">
        <v>3</v>
      </c>
      <c r="D2" s="326" t="s">
        <v>4</v>
      </c>
      <c r="E2" s="323" t="s">
        <v>5</v>
      </c>
      <c r="F2" s="329" t="s">
        <v>6</v>
      </c>
      <c r="G2" s="332" t="s">
        <v>7</v>
      </c>
      <c r="H2" s="332" t="s">
        <v>8</v>
      </c>
      <c r="I2" s="332" t="s">
        <v>9</v>
      </c>
      <c r="J2" s="332"/>
      <c r="K2" s="332"/>
      <c r="L2" s="332"/>
      <c r="M2" s="332"/>
      <c r="N2" s="332"/>
      <c r="O2" s="332"/>
      <c r="P2" s="332"/>
      <c r="Q2" s="332"/>
      <c r="R2" s="332"/>
      <c r="S2" s="346"/>
      <c r="T2" s="347" t="s">
        <v>10</v>
      </c>
      <c r="U2" s="350" t="s">
        <v>11</v>
      </c>
      <c r="V2" s="351"/>
      <c r="W2" s="352"/>
      <c r="X2" s="353" t="s">
        <v>12</v>
      </c>
      <c r="Y2" s="353"/>
      <c r="Z2" s="353"/>
      <c r="AA2" s="353"/>
      <c r="AB2" s="354"/>
      <c r="AC2" s="355" t="s">
        <v>13</v>
      </c>
      <c r="AD2" s="356"/>
      <c r="AE2" s="356"/>
      <c r="AF2" s="356"/>
      <c r="AG2" s="356"/>
      <c r="AH2" s="356"/>
      <c r="AI2" s="356"/>
      <c r="AJ2" s="357"/>
      <c r="AK2" s="355" t="s">
        <v>14</v>
      </c>
      <c r="AL2" s="356"/>
      <c r="AM2" s="356"/>
      <c r="AN2" s="356"/>
      <c r="AO2" s="356"/>
      <c r="AP2" s="356"/>
      <c r="AQ2" s="356"/>
      <c r="AR2" s="357"/>
      <c r="AS2" s="355" t="s">
        <v>15</v>
      </c>
      <c r="AT2" s="356"/>
      <c r="AU2" s="356"/>
      <c r="AV2" s="356"/>
      <c r="AW2" s="356"/>
      <c r="AX2" s="356"/>
      <c r="AY2" s="356"/>
      <c r="AZ2" s="357"/>
      <c r="BA2" s="355" t="s">
        <v>16</v>
      </c>
      <c r="BB2" s="356"/>
      <c r="BC2" s="356"/>
      <c r="BD2" s="356"/>
      <c r="BE2" s="356"/>
      <c r="BF2" s="356"/>
      <c r="BG2" s="356"/>
      <c r="BH2" s="357"/>
      <c r="BI2" s="335" t="s">
        <v>17</v>
      </c>
      <c r="BJ2" s="336"/>
      <c r="BK2" s="336"/>
      <c r="BL2" s="337"/>
    </row>
    <row r="3" spans="1:64" ht="15.75" customHeight="1" x14ac:dyDescent="0.2">
      <c r="A3" s="318"/>
      <c r="B3" s="321"/>
      <c r="C3" s="324"/>
      <c r="D3" s="327"/>
      <c r="E3" s="324"/>
      <c r="F3" s="330"/>
      <c r="G3" s="333"/>
      <c r="H3" s="333"/>
      <c r="I3" s="338" t="s">
        <v>3</v>
      </c>
      <c r="J3" s="321" t="s">
        <v>18</v>
      </c>
      <c r="K3" s="321" t="s">
        <v>19</v>
      </c>
      <c r="L3" s="341">
        <v>2017</v>
      </c>
      <c r="M3" s="342"/>
      <c r="N3" s="342"/>
      <c r="O3" s="342"/>
      <c r="P3" s="343"/>
      <c r="Q3" s="2"/>
      <c r="R3" s="2"/>
      <c r="S3" s="3"/>
      <c r="T3" s="348"/>
      <c r="U3" s="344" t="s">
        <v>3</v>
      </c>
      <c r="V3" s="338" t="s">
        <v>20</v>
      </c>
      <c r="W3" s="344" t="s">
        <v>21</v>
      </c>
      <c r="X3" s="358" t="s">
        <v>22</v>
      </c>
      <c r="Y3" s="344" t="s">
        <v>23</v>
      </c>
      <c r="Z3" s="344" t="s">
        <v>24</v>
      </c>
      <c r="AA3" s="344" t="s">
        <v>25</v>
      </c>
      <c r="AB3" s="360" t="s">
        <v>26</v>
      </c>
      <c r="AC3" s="362" t="s">
        <v>27</v>
      </c>
      <c r="AD3" s="364" t="s">
        <v>9</v>
      </c>
      <c r="AE3" s="365"/>
      <c r="AF3" s="365"/>
      <c r="AG3" s="365"/>
      <c r="AH3" s="366"/>
      <c r="AI3" s="367" t="s">
        <v>28</v>
      </c>
      <c r="AJ3" s="369" t="s">
        <v>29</v>
      </c>
      <c r="AK3" s="362" t="s">
        <v>27</v>
      </c>
      <c r="AL3" s="364" t="s">
        <v>9</v>
      </c>
      <c r="AM3" s="365"/>
      <c r="AN3" s="365"/>
      <c r="AO3" s="365"/>
      <c r="AP3" s="366"/>
      <c r="AQ3" s="367" t="s">
        <v>28</v>
      </c>
      <c r="AR3" s="369" t="s">
        <v>29</v>
      </c>
      <c r="AS3" s="362" t="s">
        <v>27</v>
      </c>
      <c r="AT3" s="364" t="s">
        <v>9</v>
      </c>
      <c r="AU3" s="365"/>
      <c r="AV3" s="365"/>
      <c r="AW3" s="365"/>
      <c r="AX3" s="366"/>
      <c r="AY3" s="367" t="s">
        <v>28</v>
      </c>
      <c r="AZ3" s="369" t="s">
        <v>29</v>
      </c>
      <c r="BA3" s="362" t="s">
        <v>27</v>
      </c>
      <c r="BB3" s="364" t="s">
        <v>9</v>
      </c>
      <c r="BC3" s="365"/>
      <c r="BD3" s="365"/>
      <c r="BE3" s="365"/>
      <c r="BF3" s="366"/>
      <c r="BG3" s="367" t="s">
        <v>28</v>
      </c>
      <c r="BH3" s="369" t="s">
        <v>29</v>
      </c>
      <c r="BI3" s="335"/>
      <c r="BJ3" s="336"/>
      <c r="BK3" s="336"/>
      <c r="BL3" s="337"/>
    </row>
    <row r="4" spans="1:64" ht="88.5" customHeight="1" thickBot="1" x14ac:dyDescent="0.25">
      <c r="A4" s="319"/>
      <c r="B4" s="322"/>
      <c r="C4" s="325"/>
      <c r="D4" s="328"/>
      <c r="E4" s="325"/>
      <c r="F4" s="331"/>
      <c r="G4" s="334"/>
      <c r="H4" s="334"/>
      <c r="I4" s="339"/>
      <c r="J4" s="340"/>
      <c r="K4" s="340"/>
      <c r="L4" s="4" t="s">
        <v>30</v>
      </c>
      <c r="M4" s="5" t="s">
        <v>31</v>
      </c>
      <c r="N4" s="5" t="s">
        <v>32</v>
      </c>
      <c r="O4" s="5" t="s">
        <v>33</v>
      </c>
      <c r="P4" s="5" t="s">
        <v>34</v>
      </c>
      <c r="Q4" s="6">
        <v>2017</v>
      </c>
      <c r="R4" s="6">
        <v>2018</v>
      </c>
      <c r="S4" s="7">
        <v>2019</v>
      </c>
      <c r="T4" s="349"/>
      <c r="U4" s="345"/>
      <c r="V4" s="339"/>
      <c r="W4" s="345"/>
      <c r="X4" s="359"/>
      <c r="Y4" s="345"/>
      <c r="Z4" s="345"/>
      <c r="AA4" s="345"/>
      <c r="AB4" s="361"/>
      <c r="AC4" s="363"/>
      <c r="AD4" s="8" t="s">
        <v>35</v>
      </c>
      <c r="AE4" s="8" t="s">
        <v>31</v>
      </c>
      <c r="AF4" s="8" t="s">
        <v>36</v>
      </c>
      <c r="AG4" s="8" t="s">
        <v>33</v>
      </c>
      <c r="AH4" s="8" t="s">
        <v>37</v>
      </c>
      <c r="AI4" s="368"/>
      <c r="AJ4" s="370"/>
      <c r="AK4" s="363"/>
      <c r="AL4" s="8" t="s">
        <v>35</v>
      </c>
      <c r="AM4" s="8" t="s">
        <v>31</v>
      </c>
      <c r="AN4" s="8" t="s">
        <v>36</v>
      </c>
      <c r="AO4" s="8" t="s">
        <v>33</v>
      </c>
      <c r="AP4" s="8" t="s">
        <v>37</v>
      </c>
      <c r="AQ4" s="368"/>
      <c r="AR4" s="370"/>
      <c r="AS4" s="363"/>
      <c r="AT4" s="8" t="s">
        <v>35</v>
      </c>
      <c r="AU4" s="8" t="s">
        <v>31</v>
      </c>
      <c r="AV4" s="8" t="s">
        <v>36</v>
      </c>
      <c r="AW4" s="8" t="s">
        <v>33</v>
      </c>
      <c r="AX4" s="8" t="s">
        <v>37</v>
      </c>
      <c r="AY4" s="368"/>
      <c r="AZ4" s="370"/>
      <c r="BA4" s="363"/>
      <c r="BB4" s="8" t="s">
        <v>35</v>
      </c>
      <c r="BC4" s="8" t="s">
        <v>31</v>
      </c>
      <c r="BD4" s="8" t="s">
        <v>36</v>
      </c>
      <c r="BE4" s="8" t="s">
        <v>33</v>
      </c>
      <c r="BF4" s="8" t="s">
        <v>37</v>
      </c>
      <c r="BG4" s="368"/>
      <c r="BH4" s="370"/>
      <c r="BI4" s="9" t="s">
        <v>38</v>
      </c>
      <c r="BJ4" s="10" t="s">
        <v>39</v>
      </c>
      <c r="BK4" s="10" t="s">
        <v>40</v>
      </c>
      <c r="BL4" s="11" t="s">
        <v>41</v>
      </c>
    </row>
    <row r="5" spans="1:64" ht="70.5" customHeight="1" x14ac:dyDescent="0.2">
      <c r="A5" s="377" t="s">
        <v>42</v>
      </c>
      <c r="B5" s="263" t="s">
        <v>43</v>
      </c>
      <c r="C5" s="380" t="s">
        <v>44</v>
      </c>
      <c r="D5" s="383">
        <v>0.16289999999999999</v>
      </c>
      <c r="E5" s="386">
        <v>0.11</v>
      </c>
      <c r="F5" s="263" t="s">
        <v>45</v>
      </c>
      <c r="G5" s="263" t="s">
        <v>46</v>
      </c>
      <c r="H5" s="263" t="s">
        <v>47</v>
      </c>
      <c r="I5" s="380" t="s">
        <v>48</v>
      </c>
      <c r="J5" s="389">
        <v>5553</v>
      </c>
      <c r="K5" s="389">
        <v>3200</v>
      </c>
      <c r="L5" s="389">
        <v>895</v>
      </c>
      <c r="M5" s="30"/>
      <c r="N5" s="30"/>
      <c r="O5" s="30" t="s">
        <v>69</v>
      </c>
      <c r="P5" s="30">
        <v>67</v>
      </c>
      <c r="Q5" s="272"/>
      <c r="R5" s="272"/>
      <c r="S5" s="371"/>
      <c r="T5" s="374" t="s">
        <v>307</v>
      </c>
      <c r="U5" s="31" t="s">
        <v>308</v>
      </c>
      <c r="V5" s="198">
        <v>42735</v>
      </c>
      <c r="W5" s="290" t="s">
        <v>309</v>
      </c>
      <c r="X5" s="27"/>
      <c r="Y5" s="34"/>
      <c r="Z5" s="34"/>
      <c r="AA5" s="34"/>
      <c r="AB5" s="35"/>
      <c r="AC5" s="115">
        <v>1</v>
      </c>
      <c r="AD5" s="38"/>
      <c r="AE5" s="38"/>
      <c r="AF5" s="38"/>
      <c r="AG5" s="38"/>
      <c r="AH5" s="38"/>
      <c r="AI5" s="38"/>
      <c r="AJ5" s="39"/>
      <c r="AK5" s="115"/>
      <c r="AL5" s="38"/>
      <c r="AM5" s="38"/>
      <c r="AN5" s="38"/>
      <c r="AO5" s="38"/>
      <c r="AP5" s="38"/>
      <c r="AQ5" s="38"/>
      <c r="AR5" s="39"/>
      <c r="AS5" s="115"/>
      <c r="AT5" s="38"/>
      <c r="AU5" s="38"/>
      <c r="AV5" s="38"/>
      <c r="AW5" s="38"/>
      <c r="AX5" s="38"/>
      <c r="AY5" s="38"/>
      <c r="AZ5" s="39"/>
      <c r="BA5" s="115"/>
      <c r="BB5" s="38"/>
      <c r="BC5" s="38"/>
      <c r="BD5" s="38"/>
      <c r="BE5" s="38"/>
      <c r="BF5" s="38"/>
      <c r="BG5" s="38"/>
      <c r="BH5" s="39"/>
      <c r="BI5" s="103"/>
      <c r="BJ5" s="102"/>
      <c r="BK5" s="102"/>
      <c r="BL5" s="104"/>
    </row>
    <row r="6" spans="1:64" ht="139.5" customHeight="1" x14ac:dyDescent="0.2">
      <c r="A6" s="378"/>
      <c r="B6" s="264"/>
      <c r="C6" s="381"/>
      <c r="D6" s="384"/>
      <c r="E6" s="387"/>
      <c r="F6" s="264"/>
      <c r="G6" s="264"/>
      <c r="H6" s="264"/>
      <c r="I6" s="381"/>
      <c r="J6" s="390"/>
      <c r="K6" s="390"/>
      <c r="L6" s="390"/>
      <c r="M6" s="44"/>
      <c r="N6" s="44"/>
      <c r="O6" s="44" t="s">
        <v>74</v>
      </c>
      <c r="P6" s="44">
        <v>200</v>
      </c>
      <c r="Q6" s="273"/>
      <c r="R6" s="273"/>
      <c r="S6" s="372"/>
      <c r="T6" s="375"/>
      <c r="U6" s="177" t="s">
        <v>310</v>
      </c>
      <c r="V6" s="198">
        <v>42735</v>
      </c>
      <c r="W6" s="291"/>
      <c r="X6" s="28"/>
      <c r="Y6" s="191"/>
      <c r="Z6" s="178"/>
      <c r="AA6" s="191"/>
      <c r="AB6" s="192"/>
      <c r="AC6" s="157">
        <v>1</v>
      </c>
      <c r="AD6" s="185"/>
      <c r="AE6" s="185"/>
      <c r="AF6" s="185"/>
      <c r="AG6" s="185"/>
      <c r="AH6" s="185"/>
      <c r="AI6" s="185"/>
      <c r="AJ6" s="187"/>
      <c r="AK6" s="185"/>
      <c r="AL6" s="185"/>
      <c r="AM6" s="185"/>
      <c r="AN6" s="185"/>
      <c r="AO6" s="185"/>
      <c r="AP6" s="185"/>
      <c r="AQ6" s="185"/>
      <c r="AR6" s="187"/>
      <c r="AS6" s="185"/>
      <c r="AT6" s="185"/>
      <c r="AU6" s="185"/>
      <c r="AV6" s="185"/>
      <c r="AW6" s="185"/>
      <c r="AX6" s="185"/>
      <c r="AY6" s="185"/>
      <c r="AZ6" s="187"/>
      <c r="BA6" s="185"/>
      <c r="BB6" s="185"/>
      <c r="BC6" s="185"/>
      <c r="BD6" s="185"/>
      <c r="BE6" s="185"/>
      <c r="BF6" s="185"/>
      <c r="BG6" s="185"/>
      <c r="BH6" s="187"/>
      <c r="BI6" s="50"/>
      <c r="BJ6" s="51"/>
      <c r="BK6" s="51"/>
      <c r="BL6" s="52"/>
    </row>
    <row r="7" spans="1:64" ht="78.75" customHeight="1" x14ac:dyDescent="0.2">
      <c r="A7" s="378"/>
      <c r="B7" s="264"/>
      <c r="C7" s="381"/>
      <c r="D7" s="384"/>
      <c r="E7" s="387"/>
      <c r="F7" s="264"/>
      <c r="G7" s="264"/>
      <c r="H7" s="264"/>
      <c r="I7" s="381"/>
      <c r="J7" s="390"/>
      <c r="K7" s="390"/>
      <c r="L7" s="390"/>
      <c r="M7" s="44"/>
      <c r="N7" s="44"/>
      <c r="O7" s="44" t="s">
        <v>76</v>
      </c>
      <c r="P7" s="44">
        <v>628</v>
      </c>
      <c r="Q7" s="273"/>
      <c r="R7" s="273"/>
      <c r="S7" s="372"/>
      <c r="T7" s="375"/>
      <c r="U7" s="177" t="s">
        <v>311</v>
      </c>
      <c r="V7" s="198">
        <v>42735</v>
      </c>
      <c r="W7" s="291"/>
      <c r="X7" s="28"/>
      <c r="Y7" s="191"/>
      <c r="Z7" s="178"/>
      <c r="AA7" s="191"/>
      <c r="AB7" s="192"/>
      <c r="AC7" s="157">
        <v>1</v>
      </c>
      <c r="AD7" s="185"/>
      <c r="AE7" s="185"/>
      <c r="AF7" s="185"/>
      <c r="AG7" s="185"/>
      <c r="AH7" s="185"/>
      <c r="AI7" s="185"/>
      <c r="AJ7" s="187"/>
      <c r="AK7" s="185"/>
      <c r="AL7" s="185"/>
      <c r="AM7" s="185"/>
      <c r="AN7" s="185"/>
      <c r="AO7" s="185"/>
      <c r="AP7" s="185"/>
      <c r="AQ7" s="185"/>
      <c r="AR7" s="187"/>
      <c r="AS7" s="185"/>
      <c r="AT7" s="185"/>
      <c r="AU7" s="185"/>
      <c r="AV7" s="185"/>
      <c r="AW7" s="185"/>
      <c r="AX7" s="185"/>
      <c r="AY7" s="185"/>
      <c r="AZ7" s="187"/>
      <c r="BA7" s="185"/>
      <c r="BB7" s="185"/>
      <c r="BC7" s="185"/>
      <c r="BD7" s="185"/>
      <c r="BE7" s="185"/>
      <c r="BF7" s="185"/>
      <c r="BG7" s="185"/>
      <c r="BH7" s="187"/>
      <c r="BI7" s="50"/>
      <c r="BJ7" s="51"/>
      <c r="BK7" s="51"/>
      <c r="BL7" s="52"/>
    </row>
    <row r="8" spans="1:64" ht="51" customHeight="1" thickBot="1" x14ac:dyDescent="0.25">
      <c r="A8" s="378"/>
      <c r="B8" s="264"/>
      <c r="C8" s="381"/>
      <c r="D8" s="384"/>
      <c r="E8" s="387"/>
      <c r="F8" s="264"/>
      <c r="G8" s="264"/>
      <c r="H8" s="264"/>
      <c r="I8" s="381"/>
      <c r="J8" s="390"/>
      <c r="K8" s="390"/>
      <c r="L8" s="390"/>
      <c r="M8" s="44"/>
      <c r="N8" s="44"/>
      <c r="O8" s="44" t="s">
        <v>72</v>
      </c>
      <c r="P8" s="44">
        <v>0</v>
      </c>
      <c r="Q8" s="273"/>
      <c r="R8" s="273"/>
      <c r="S8" s="372"/>
      <c r="T8" s="375"/>
      <c r="U8" s="179" t="s">
        <v>312</v>
      </c>
      <c r="V8" s="198">
        <v>42735</v>
      </c>
      <c r="W8" s="291"/>
      <c r="X8" s="28"/>
      <c r="Y8" s="191"/>
      <c r="Z8" s="191"/>
      <c r="AA8" s="191"/>
      <c r="AB8" s="192"/>
      <c r="AC8" s="157">
        <v>1</v>
      </c>
      <c r="AD8" s="185"/>
      <c r="AE8" s="185"/>
      <c r="AF8" s="185"/>
      <c r="AG8" s="185"/>
      <c r="AH8" s="185"/>
      <c r="AI8" s="185"/>
      <c r="AJ8" s="187"/>
      <c r="AK8" s="185"/>
      <c r="AL8" s="185"/>
      <c r="AM8" s="185"/>
      <c r="AN8" s="185"/>
      <c r="AO8" s="185"/>
      <c r="AP8" s="185"/>
      <c r="AQ8" s="185"/>
      <c r="AR8" s="187"/>
      <c r="AS8" s="185"/>
      <c r="AT8" s="185"/>
      <c r="AU8" s="185"/>
      <c r="AV8" s="185"/>
      <c r="AW8" s="185"/>
      <c r="AX8" s="185"/>
      <c r="AY8" s="185"/>
      <c r="AZ8" s="187"/>
      <c r="BA8" s="185"/>
      <c r="BB8" s="185"/>
      <c r="BC8" s="185"/>
      <c r="BD8" s="185"/>
      <c r="BE8" s="185"/>
      <c r="BF8" s="185"/>
      <c r="BG8" s="185"/>
      <c r="BH8" s="187"/>
      <c r="BI8" s="50"/>
      <c r="BJ8" s="51"/>
      <c r="BK8" s="51"/>
      <c r="BL8" s="52"/>
    </row>
    <row r="9" spans="1:64" s="12" customFormat="1" ht="93.75" customHeight="1" x14ac:dyDescent="0.25">
      <c r="A9" s="378"/>
      <c r="B9" s="264"/>
      <c r="C9" s="381"/>
      <c r="D9" s="384"/>
      <c r="E9" s="387"/>
      <c r="F9" s="264"/>
      <c r="G9" s="264"/>
      <c r="H9" s="264"/>
      <c r="I9" s="381"/>
      <c r="J9" s="390"/>
      <c r="K9" s="390"/>
      <c r="L9" s="390"/>
      <c r="M9" s="53"/>
      <c r="N9" s="53"/>
      <c r="O9" s="53"/>
      <c r="P9" s="53"/>
      <c r="Q9" s="273"/>
      <c r="R9" s="273"/>
      <c r="S9" s="372"/>
      <c r="T9" s="375"/>
      <c r="U9" s="179" t="s">
        <v>313</v>
      </c>
      <c r="V9" s="100">
        <v>43100</v>
      </c>
      <c r="W9" s="291"/>
      <c r="X9" s="27">
        <f>70*737717*895</f>
        <v>46217970050</v>
      </c>
      <c r="Y9" s="34"/>
      <c r="Z9" s="34">
        <f>67*737717*895</f>
        <v>44237199905</v>
      </c>
      <c r="AA9" s="34">
        <f>3*737717*895</f>
        <v>1980770145</v>
      </c>
      <c r="AB9" s="87"/>
      <c r="AC9" s="163">
        <f>+(150+100+45)/895</f>
        <v>0.32960893854748602</v>
      </c>
      <c r="AD9" s="193">
        <f>150+100+45</f>
        <v>295</v>
      </c>
      <c r="AE9" s="193"/>
      <c r="AF9" s="193"/>
      <c r="AG9" s="193"/>
      <c r="AH9" s="193"/>
      <c r="AI9" s="193" t="s">
        <v>67</v>
      </c>
      <c r="AJ9" s="56">
        <v>0</v>
      </c>
      <c r="AK9" s="193"/>
      <c r="AL9" s="193"/>
      <c r="AM9" s="193"/>
      <c r="AN9" s="193"/>
      <c r="AO9" s="193"/>
      <c r="AP9" s="193"/>
      <c r="AQ9" s="193"/>
      <c r="AR9" s="56"/>
      <c r="AS9" s="193"/>
      <c r="AT9" s="193"/>
      <c r="AU9" s="193"/>
      <c r="AV9" s="193"/>
      <c r="AW9" s="193"/>
      <c r="AX9" s="193"/>
      <c r="AY9" s="193"/>
      <c r="AZ9" s="56"/>
      <c r="BA9" s="193"/>
      <c r="BB9" s="193"/>
      <c r="BC9" s="193"/>
      <c r="BD9" s="193"/>
      <c r="BE9" s="193"/>
      <c r="BF9" s="193"/>
      <c r="BG9" s="193"/>
      <c r="BH9" s="56"/>
      <c r="BI9" s="57" t="s">
        <v>315</v>
      </c>
      <c r="BJ9" s="58" t="s">
        <v>342</v>
      </c>
      <c r="BK9" s="58" t="s">
        <v>342</v>
      </c>
      <c r="BL9" s="58" t="s">
        <v>342</v>
      </c>
    </row>
    <row r="10" spans="1:64" s="12" customFormat="1" ht="37.5" customHeight="1" x14ac:dyDescent="0.25">
      <c r="A10" s="378"/>
      <c r="B10" s="264"/>
      <c r="C10" s="381"/>
      <c r="D10" s="384"/>
      <c r="E10" s="387"/>
      <c r="F10" s="264"/>
      <c r="G10" s="264"/>
      <c r="H10" s="264"/>
      <c r="I10" s="381"/>
      <c r="J10" s="390"/>
      <c r="K10" s="390"/>
      <c r="L10" s="390"/>
      <c r="M10" s="53"/>
      <c r="N10" s="53"/>
      <c r="O10" s="53"/>
      <c r="P10" s="53"/>
      <c r="Q10" s="273"/>
      <c r="R10" s="273"/>
      <c r="S10" s="372"/>
      <c r="T10" s="375"/>
      <c r="U10" s="61"/>
      <c r="V10" s="62"/>
      <c r="W10" s="291"/>
      <c r="X10" s="85"/>
      <c r="Y10" s="86"/>
      <c r="Z10" s="86"/>
      <c r="AA10" s="86"/>
      <c r="AB10" s="87"/>
      <c r="AC10" s="193"/>
      <c r="AD10" s="193"/>
      <c r="AE10" s="193"/>
      <c r="AF10" s="193"/>
      <c r="AG10" s="193"/>
      <c r="AH10" s="193"/>
      <c r="AI10" s="193"/>
      <c r="AJ10" s="56"/>
      <c r="AK10" s="193"/>
      <c r="AL10" s="193"/>
      <c r="AM10" s="193"/>
      <c r="AN10" s="193"/>
      <c r="AO10" s="193"/>
      <c r="AP10" s="193"/>
      <c r="AQ10" s="193"/>
      <c r="AR10" s="56"/>
      <c r="AS10" s="193"/>
      <c r="AT10" s="193"/>
      <c r="AU10" s="193"/>
      <c r="AV10" s="193"/>
      <c r="AW10" s="193"/>
      <c r="AX10" s="193"/>
      <c r="AY10" s="193"/>
      <c r="AZ10" s="56"/>
      <c r="BA10" s="193"/>
      <c r="BB10" s="193"/>
      <c r="BC10" s="193"/>
      <c r="BD10" s="193"/>
      <c r="BE10" s="193"/>
      <c r="BF10" s="193"/>
      <c r="BG10" s="193"/>
      <c r="BH10" s="56"/>
      <c r="BI10" s="57"/>
      <c r="BJ10" s="58"/>
      <c r="BK10" s="58"/>
      <c r="BL10" s="59"/>
    </row>
    <row r="11" spans="1:64" s="12" customFormat="1" ht="30" customHeight="1" thickBot="1" x14ac:dyDescent="0.3">
      <c r="A11" s="379"/>
      <c r="B11" s="265"/>
      <c r="C11" s="382"/>
      <c r="D11" s="385"/>
      <c r="E11" s="388"/>
      <c r="F11" s="265"/>
      <c r="G11" s="265"/>
      <c r="H11" s="265"/>
      <c r="I11" s="382"/>
      <c r="J11" s="391"/>
      <c r="K11" s="391"/>
      <c r="L11" s="391"/>
      <c r="M11" s="68"/>
      <c r="N11" s="68"/>
      <c r="O11" s="68"/>
      <c r="P11" s="68"/>
      <c r="Q11" s="274"/>
      <c r="R11" s="274"/>
      <c r="S11" s="373"/>
      <c r="T11" s="376"/>
      <c r="U11" s="200"/>
      <c r="V11" s="88"/>
      <c r="W11" s="292"/>
      <c r="X11" s="89"/>
      <c r="Y11" s="90"/>
      <c r="Z11" s="90"/>
      <c r="AA11" s="90"/>
      <c r="AB11" s="91"/>
      <c r="AC11" s="77"/>
      <c r="AD11" s="75"/>
      <c r="AE11" s="75"/>
      <c r="AF11" s="75"/>
      <c r="AG11" s="75"/>
      <c r="AH11" s="75"/>
      <c r="AI11" s="75"/>
      <c r="AJ11" s="76"/>
      <c r="AK11" s="77"/>
      <c r="AL11" s="75"/>
      <c r="AM11" s="75"/>
      <c r="AN11" s="75"/>
      <c r="AO11" s="75"/>
      <c r="AP11" s="75"/>
      <c r="AQ11" s="75"/>
      <c r="AR11" s="76"/>
      <c r="AS11" s="77"/>
      <c r="AT11" s="75"/>
      <c r="AU11" s="75"/>
      <c r="AV11" s="75"/>
      <c r="AW11" s="75"/>
      <c r="AX11" s="75"/>
      <c r="AY11" s="75"/>
      <c r="AZ11" s="76"/>
      <c r="BA11" s="77"/>
      <c r="BB11" s="75"/>
      <c r="BC11" s="75"/>
      <c r="BD11" s="75"/>
      <c r="BE11" s="75"/>
      <c r="BF11" s="75"/>
      <c r="BG11" s="75"/>
      <c r="BH11" s="76"/>
      <c r="BI11" s="78"/>
      <c r="BJ11" s="79"/>
      <c r="BK11" s="79"/>
      <c r="BL11" s="80"/>
    </row>
    <row r="12" spans="1:64" ht="246.75" customHeight="1" thickBot="1" x14ac:dyDescent="0.25">
      <c r="A12" s="377" t="s">
        <v>42</v>
      </c>
      <c r="B12" s="263" t="s">
        <v>43</v>
      </c>
      <c r="C12" s="380" t="s">
        <v>44</v>
      </c>
      <c r="D12" s="383">
        <v>0.16289999999999999</v>
      </c>
      <c r="E12" s="386">
        <v>0.11</v>
      </c>
      <c r="F12" s="263" t="s">
        <v>45</v>
      </c>
      <c r="G12" s="263" t="s">
        <v>46</v>
      </c>
      <c r="H12" s="263" t="s">
        <v>49</v>
      </c>
      <c r="I12" s="380" t="s">
        <v>50</v>
      </c>
      <c r="J12" s="395">
        <v>0</v>
      </c>
      <c r="K12" s="389">
        <v>1</v>
      </c>
      <c r="L12" s="398" t="s">
        <v>51</v>
      </c>
      <c r="M12" s="29"/>
      <c r="N12" s="30"/>
      <c r="O12" s="30"/>
      <c r="P12" s="30"/>
      <c r="Q12" s="275"/>
      <c r="R12" s="275"/>
      <c r="S12" s="278"/>
      <c r="T12" s="392" t="s">
        <v>300</v>
      </c>
      <c r="U12" s="31" t="s">
        <v>306</v>
      </c>
      <c r="V12" s="32">
        <v>42947</v>
      </c>
      <c r="W12" s="290" t="s">
        <v>299</v>
      </c>
      <c r="X12" s="27">
        <f>SUM(Y12:AB12)</f>
        <v>0</v>
      </c>
      <c r="Y12" s="34"/>
      <c r="Z12" s="34"/>
      <c r="AA12" s="34"/>
      <c r="AB12" s="35"/>
      <c r="AC12" s="185">
        <v>0</v>
      </c>
      <c r="AD12" s="185"/>
      <c r="AE12" s="185"/>
      <c r="AF12" s="185"/>
      <c r="AG12" s="185"/>
      <c r="AH12" s="185"/>
      <c r="AI12" s="185"/>
      <c r="AJ12" s="187"/>
      <c r="AK12" s="38"/>
      <c r="AL12" s="38"/>
      <c r="AM12" s="38"/>
      <c r="AN12" s="38"/>
      <c r="AO12" s="38"/>
      <c r="AP12" s="38"/>
      <c r="AQ12" s="38"/>
      <c r="AR12" s="39"/>
      <c r="AS12" s="38"/>
      <c r="AT12" s="38"/>
      <c r="AU12" s="38"/>
      <c r="AV12" s="38"/>
      <c r="AW12" s="38"/>
      <c r="AX12" s="38"/>
      <c r="AY12" s="38"/>
      <c r="AZ12" s="39"/>
      <c r="BA12" s="38"/>
      <c r="BB12" s="38"/>
      <c r="BC12" s="38"/>
      <c r="BD12" s="38"/>
      <c r="BE12" s="38"/>
      <c r="BF12" s="38"/>
      <c r="BG12" s="38"/>
      <c r="BH12" s="39"/>
      <c r="BI12" s="40" t="s">
        <v>316</v>
      </c>
      <c r="BJ12" s="41"/>
      <c r="BK12" s="41"/>
      <c r="BL12" s="42" t="s">
        <v>343</v>
      </c>
    </row>
    <row r="13" spans="1:64" ht="98.25" customHeight="1" x14ac:dyDescent="0.2">
      <c r="A13" s="378"/>
      <c r="B13" s="264"/>
      <c r="C13" s="381"/>
      <c r="D13" s="384"/>
      <c r="E13" s="387"/>
      <c r="F13" s="264"/>
      <c r="G13" s="264"/>
      <c r="H13" s="264"/>
      <c r="I13" s="381"/>
      <c r="J13" s="396"/>
      <c r="K13" s="390"/>
      <c r="L13" s="399"/>
      <c r="M13" s="43"/>
      <c r="N13" s="44"/>
      <c r="O13" s="44"/>
      <c r="P13" s="44"/>
      <c r="Q13" s="276"/>
      <c r="R13" s="276"/>
      <c r="S13" s="279"/>
      <c r="T13" s="393"/>
      <c r="U13" s="45" t="s">
        <v>301</v>
      </c>
      <c r="V13" s="198">
        <v>43008</v>
      </c>
      <c r="W13" s="291"/>
      <c r="X13" s="28">
        <f>800000*30</f>
        <v>24000000</v>
      </c>
      <c r="Y13" s="176">
        <f>800000*30</f>
        <v>24000000</v>
      </c>
      <c r="Z13" s="191"/>
      <c r="AA13" s="191"/>
      <c r="AB13" s="192"/>
      <c r="AC13" s="185">
        <v>0</v>
      </c>
      <c r="AD13" s="185"/>
      <c r="AE13" s="185"/>
      <c r="AF13" s="185"/>
      <c r="AG13" s="185"/>
      <c r="AH13" s="185"/>
      <c r="AI13" s="185"/>
      <c r="AJ13" s="187"/>
      <c r="AK13" s="185"/>
      <c r="AL13" s="185"/>
      <c r="AM13" s="185"/>
      <c r="AN13" s="185"/>
      <c r="AO13" s="185"/>
      <c r="AP13" s="185"/>
      <c r="AQ13" s="185"/>
      <c r="AR13" s="187"/>
      <c r="AS13" s="185"/>
      <c r="AT13" s="185"/>
      <c r="AU13" s="185"/>
      <c r="AV13" s="185"/>
      <c r="AW13" s="185"/>
      <c r="AX13" s="185"/>
      <c r="AY13" s="185"/>
      <c r="AZ13" s="187"/>
      <c r="BA13" s="185"/>
      <c r="BB13" s="185"/>
      <c r="BC13" s="185"/>
      <c r="BD13" s="185"/>
      <c r="BE13" s="185"/>
      <c r="BF13" s="185"/>
      <c r="BG13" s="185"/>
      <c r="BH13" s="187"/>
      <c r="BI13" s="57" t="s">
        <v>316</v>
      </c>
      <c r="BJ13" s="51"/>
      <c r="BK13" s="51"/>
      <c r="BL13" s="523" t="s">
        <v>343</v>
      </c>
    </row>
    <row r="14" spans="1:64" ht="83.25" customHeight="1" x14ac:dyDescent="0.2">
      <c r="A14" s="378"/>
      <c r="B14" s="264"/>
      <c r="C14" s="381"/>
      <c r="D14" s="384"/>
      <c r="E14" s="387"/>
      <c r="F14" s="264"/>
      <c r="G14" s="264"/>
      <c r="H14" s="264"/>
      <c r="I14" s="381"/>
      <c r="J14" s="396"/>
      <c r="K14" s="390"/>
      <c r="L14" s="399"/>
      <c r="M14" s="43"/>
      <c r="N14" s="44"/>
      <c r="O14" s="44"/>
      <c r="P14" s="44"/>
      <c r="Q14" s="276"/>
      <c r="R14" s="276"/>
      <c r="S14" s="279"/>
      <c r="T14" s="393"/>
      <c r="U14" s="45" t="s">
        <v>302</v>
      </c>
      <c r="V14" s="198">
        <v>43039</v>
      </c>
      <c r="W14" s="291"/>
      <c r="X14" s="28">
        <f>500000*30</f>
        <v>15000000</v>
      </c>
      <c r="Y14" s="176">
        <f>500000*30</f>
        <v>15000000</v>
      </c>
      <c r="Z14" s="191"/>
      <c r="AA14" s="191"/>
      <c r="AB14" s="192"/>
      <c r="AC14" s="185">
        <v>0</v>
      </c>
      <c r="AD14" s="185"/>
      <c r="AE14" s="185"/>
      <c r="AF14" s="185"/>
      <c r="AG14" s="185"/>
      <c r="AH14" s="185"/>
      <c r="AI14" s="185"/>
      <c r="AJ14" s="187"/>
      <c r="AK14" s="185"/>
      <c r="AL14" s="185"/>
      <c r="AM14" s="185"/>
      <c r="AN14" s="185"/>
      <c r="AO14" s="185"/>
      <c r="AP14" s="185"/>
      <c r="AQ14" s="185"/>
      <c r="AR14" s="187"/>
      <c r="AS14" s="185"/>
      <c r="AT14" s="185"/>
      <c r="AU14" s="185"/>
      <c r="AV14" s="185"/>
      <c r="AW14" s="185"/>
      <c r="AX14" s="185"/>
      <c r="AY14" s="185"/>
      <c r="AZ14" s="187"/>
      <c r="BA14" s="185"/>
      <c r="BB14" s="185"/>
      <c r="BC14" s="185"/>
      <c r="BD14" s="185"/>
      <c r="BE14" s="185"/>
      <c r="BF14" s="185"/>
      <c r="BG14" s="185"/>
      <c r="BH14" s="187"/>
      <c r="BI14" s="57" t="s">
        <v>316</v>
      </c>
      <c r="BJ14" s="51"/>
      <c r="BK14" s="51"/>
      <c r="BL14" s="524"/>
    </row>
    <row r="15" spans="1:64" ht="83.25" customHeight="1" x14ac:dyDescent="0.2">
      <c r="A15" s="378"/>
      <c r="B15" s="264"/>
      <c r="C15" s="381"/>
      <c r="D15" s="384"/>
      <c r="E15" s="387"/>
      <c r="F15" s="264"/>
      <c r="G15" s="264"/>
      <c r="H15" s="264"/>
      <c r="I15" s="381"/>
      <c r="J15" s="396"/>
      <c r="K15" s="390"/>
      <c r="L15" s="399"/>
      <c r="M15" s="43"/>
      <c r="N15" s="44"/>
      <c r="O15" s="44"/>
      <c r="P15" s="44"/>
      <c r="Q15" s="276"/>
      <c r="R15" s="276"/>
      <c r="S15" s="279"/>
      <c r="T15" s="393"/>
      <c r="U15" s="45" t="s">
        <v>303</v>
      </c>
      <c r="V15" s="198">
        <v>43100</v>
      </c>
      <c r="W15" s="291"/>
      <c r="X15" s="28">
        <f>5000000*30</f>
        <v>150000000</v>
      </c>
      <c r="Y15" s="176">
        <f>5000000*30</f>
        <v>150000000</v>
      </c>
      <c r="Z15" s="191"/>
      <c r="AA15" s="191"/>
      <c r="AB15" s="192"/>
      <c r="AC15" s="185">
        <v>0</v>
      </c>
      <c r="AD15" s="185"/>
      <c r="AE15" s="185"/>
      <c r="AF15" s="185"/>
      <c r="AG15" s="185"/>
      <c r="AH15" s="185"/>
      <c r="AI15" s="185"/>
      <c r="AJ15" s="187"/>
      <c r="AK15" s="185"/>
      <c r="AL15" s="185"/>
      <c r="AM15" s="185"/>
      <c r="AN15" s="185"/>
      <c r="AO15" s="185"/>
      <c r="AP15" s="185"/>
      <c r="AQ15" s="185"/>
      <c r="AR15" s="187"/>
      <c r="AS15" s="185"/>
      <c r="AT15" s="185"/>
      <c r="AU15" s="185"/>
      <c r="AV15" s="185"/>
      <c r="AW15" s="185"/>
      <c r="AX15" s="185"/>
      <c r="AY15" s="185"/>
      <c r="AZ15" s="187"/>
      <c r="BA15" s="185"/>
      <c r="BB15" s="185"/>
      <c r="BC15" s="185"/>
      <c r="BD15" s="185"/>
      <c r="BE15" s="185"/>
      <c r="BF15" s="185"/>
      <c r="BG15" s="185"/>
      <c r="BH15" s="187"/>
      <c r="BI15" s="57" t="s">
        <v>316</v>
      </c>
      <c r="BJ15" s="51"/>
      <c r="BK15" s="51"/>
      <c r="BL15" s="524"/>
    </row>
    <row r="16" spans="1:64" ht="54.75" customHeight="1" x14ac:dyDescent="0.2">
      <c r="A16" s="378"/>
      <c r="B16" s="264"/>
      <c r="C16" s="381"/>
      <c r="D16" s="384"/>
      <c r="E16" s="387"/>
      <c r="F16" s="264"/>
      <c r="G16" s="264"/>
      <c r="H16" s="264"/>
      <c r="I16" s="381"/>
      <c r="J16" s="396"/>
      <c r="K16" s="390"/>
      <c r="L16" s="399"/>
      <c r="M16" s="43"/>
      <c r="N16" s="53"/>
      <c r="O16" s="53"/>
      <c r="P16" s="53"/>
      <c r="Q16" s="276"/>
      <c r="R16" s="276"/>
      <c r="S16" s="279"/>
      <c r="T16" s="393"/>
      <c r="U16" s="45" t="s">
        <v>304</v>
      </c>
      <c r="V16" s="198">
        <v>43100</v>
      </c>
      <c r="W16" s="291"/>
      <c r="X16" s="28">
        <f>5000000*30</f>
        <v>150000000</v>
      </c>
      <c r="Y16" s="176">
        <f>5000000*30</f>
        <v>150000000</v>
      </c>
      <c r="Z16" s="191"/>
      <c r="AA16" s="191"/>
      <c r="AB16" s="192"/>
      <c r="AC16" s="185">
        <v>0</v>
      </c>
      <c r="AD16" s="185"/>
      <c r="AE16" s="185"/>
      <c r="AF16" s="185"/>
      <c r="AG16" s="185"/>
      <c r="AH16" s="185"/>
      <c r="AI16" s="185"/>
      <c r="AJ16" s="187"/>
      <c r="AK16" s="193"/>
      <c r="AL16" s="193"/>
      <c r="AM16" s="193"/>
      <c r="AN16" s="193"/>
      <c r="AO16" s="193"/>
      <c r="AP16" s="193"/>
      <c r="AQ16" s="193"/>
      <c r="AR16" s="56"/>
      <c r="AS16" s="193"/>
      <c r="AT16" s="193"/>
      <c r="AU16" s="193"/>
      <c r="AV16" s="193"/>
      <c r="AW16" s="193"/>
      <c r="AX16" s="193"/>
      <c r="AY16" s="193"/>
      <c r="AZ16" s="56"/>
      <c r="BA16" s="193"/>
      <c r="BB16" s="193"/>
      <c r="BC16" s="193"/>
      <c r="BD16" s="193"/>
      <c r="BE16" s="193"/>
      <c r="BF16" s="193"/>
      <c r="BG16" s="193"/>
      <c r="BH16" s="56"/>
      <c r="BI16" s="57" t="s">
        <v>316</v>
      </c>
      <c r="BJ16" s="58"/>
      <c r="BK16" s="58"/>
      <c r="BL16" s="524"/>
    </row>
    <row r="17" spans="1:64" ht="30.75" customHeight="1" x14ac:dyDescent="0.2">
      <c r="A17" s="378"/>
      <c r="B17" s="264"/>
      <c r="C17" s="381"/>
      <c r="D17" s="384"/>
      <c r="E17" s="387"/>
      <c r="F17" s="264"/>
      <c r="G17" s="264"/>
      <c r="H17" s="264"/>
      <c r="I17" s="381"/>
      <c r="J17" s="396"/>
      <c r="K17" s="390"/>
      <c r="L17" s="399"/>
      <c r="M17" s="60"/>
      <c r="N17" s="53"/>
      <c r="O17" s="53"/>
      <c r="P17" s="53"/>
      <c r="Q17" s="276"/>
      <c r="R17" s="276"/>
      <c r="S17" s="279"/>
      <c r="T17" s="393"/>
      <c r="U17" s="61" t="s">
        <v>305</v>
      </c>
      <c r="V17" s="62">
        <v>43189</v>
      </c>
      <c r="W17" s="291"/>
      <c r="X17" s="28">
        <v>25000000</v>
      </c>
      <c r="Y17" s="176">
        <v>25000000</v>
      </c>
      <c r="Z17" s="65"/>
      <c r="AA17" s="65"/>
      <c r="AB17" s="66"/>
      <c r="AC17" s="193">
        <v>0</v>
      </c>
      <c r="AD17" s="193"/>
      <c r="AE17" s="193"/>
      <c r="AF17" s="193"/>
      <c r="AG17" s="193"/>
      <c r="AH17" s="193"/>
      <c r="AI17" s="193"/>
      <c r="AJ17" s="56"/>
      <c r="AK17" s="193"/>
      <c r="AL17" s="193"/>
      <c r="AM17" s="193"/>
      <c r="AN17" s="193"/>
      <c r="AO17" s="193"/>
      <c r="AP17" s="193"/>
      <c r="AQ17" s="193"/>
      <c r="AR17" s="56"/>
      <c r="AS17" s="193"/>
      <c r="AT17" s="193"/>
      <c r="AU17" s="193"/>
      <c r="AV17" s="193"/>
      <c r="AW17" s="193"/>
      <c r="AX17" s="193"/>
      <c r="AY17" s="193"/>
      <c r="AZ17" s="56"/>
      <c r="BA17" s="193"/>
      <c r="BB17" s="193"/>
      <c r="BC17" s="193"/>
      <c r="BD17" s="193"/>
      <c r="BE17" s="193"/>
      <c r="BF17" s="193"/>
      <c r="BG17" s="193"/>
      <c r="BH17" s="56"/>
      <c r="BI17" s="57" t="s">
        <v>316</v>
      </c>
      <c r="BJ17" s="58"/>
      <c r="BK17" s="58"/>
      <c r="BL17" s="524"/>
    </row>
    <row r="18" spans="1:64" ht="30.75" customHeight="1" thickBot="1" x14ac:dyDescent="0.25">
      <c r="A18" s="379"/>
      <c r="B18" s="265"/>
      <c r="C18" s="382"/>
      <c r="D18" s="385"/>
      <c r="E18" s="388"/>
      <c r="F18" s="265"/>
      <c r="G18" s="265"/>
      <c r="H18" s="265"/>
      <c r="I18" s="382"/>
      <c r="J18" s="397"/>
      <c r="K18" s="391"/>
      <c r="L18" s="400"/>
      <c r="M18" s="67"/>
      <c r="N18" s="68"/>
      <c r="O18" s="68"/>
      <c r="P18" s="68"/>
      <c r="Q18" s="277"/>
      <c r="R18" s="277"/>
      <c r="S18" s="280"/>
      <c r="T18" s="394"/>
      <c r="U18" s="69"/>
      <c r="V18" s="70"/>
      <c r="W18" s="292"/>
      <c r="X18" s="72"/>
      <c r="Y18" s="73"/>
      <c r="Z18" s="73"/>
      <c r="AA18" s="73"/>
      <c r="AB18" s="74"/>
      <c r="AC18" s="75"/>
      <c r="AD18" s="75"/>
      <c r="AE18" s="75"/>
      <c r="AF18" s="75"/>
      <c r="AG18" s="75"/>
      <c r="AH18" s="75"/>
      <c r="AI18" s="75"/>
      <c r="AJ18" s="76"/>
      <c r="AK18" s="77"/>
      <c r="AL18" s="75"/>
      <c r="AM18" s="75"/>
      <c r="AN18" s="75"/>
      <c r="AO18" s="75"/>
      <c r="AP18" s="75"/>
      <c r="AQ18" s="75"/>
      <c r="AR18" s="76"/>
      <c r="AS18" s="77"/>
      <c r="AT18" s="75"/>
      <c r="AU18" s="75"/>
      <c r="AV18" s="75"/>
      <c r="AW18" s="75"/>
      <c r="AX18" s="75"/>
      <c r="AY18" s="75"/>
      <c r="AZ18" s="76"/>
      <c r="BA18" s="77"/>
      <c r="BB18" s="75"/>
      <c r="BC18" s="75"/>
      <c r="BD18" s="75"/>
      <c r="BE18" s="75"/>
      <c r="BF18" s="75"/>
      <c r="BG18" s="75"/>
      <c r="BH18" s="76"/>
      <c r="BI18" s="78"/>
      <c r="BJ18" s="79"/>
      <c r="BK18" s="79"/>
      <c r="BL18" s="525"/>
    </row>
    <row r="19" spans="1:64" ht="187.5" customHeight="1" x14ac:dyDescent="0.2">
      <c r="A19" s="401" t="s">
        <v>42</v>
      </c>
      <c r="B19" s="403" t="s">
        <v>43</v>
      </c>
      <c r="C19" s="405" t="s">
        <v>44</v>
      </c>
      <c r="D19" s="383">
        <v>0.16289999999999999</v>
      </c>
      <c r="E19" s="386">
        <v>0.11</v>
      </c>
      <c r="F19" s="269" t="s">
        <v>45</v>
      </c>
      <c r="G19" s="269" t="s">
        <v>46</v>
      </c>
      <c r="H19" s="269" t="s">
        <v>52</v>
      </c>
      <c r="I19" s="407" t="s">
        <v>53</v>
      </c>
      <c r="J19" s="395">
        <v>0</v>
      </c>
      <c r="K19" s="389">
        <v>1000</v>
      </c>
      <c r="L19" s="136">
        <v>500</v>
      </c>
      <c r="M19" s="29" t="s">
        <v>77</v>
      </c>
      <c r="N19" s="30">
        <v>500</v>
      </c>
      <c r="O19" s="30" t="s">
        <v>66</v>
      </c>
      <c r="P19" s="30">
        <v>500</v>
      </c>
      <c r="Q19" s="138"/>
      <c r="R19" s="138"/>
      <c r="S19" s="147"/>
      <c r="T19" s="392" t="s">
        <v>261</v>
      </c>
      <c r="U19" s="31" t="s">
        <v>275</v>
      </c>
      <c r="V19" s="32">
        <v>43099</v>
      </c>
      <c r="W19" s="290" t="s">
        <v>298</v>
      </c>
      <c r="X19" s="27" t="s">
        <v>260</v>
      </c>
      <c r="Y19" s="34"/>
      <c r="Z19" s="34"/>
      <c r="AA19" s="34"/>
      <c r="AB19" s="35"/>
      <c r="AC19" s="38"/>
      <c r="AD19" s="38"/>
      <c r="AE19" s="38"/>
      <c r="AF19" s="38"/>
      <c r="AG19" s="38"/>
      <c r="AH19" s="38"/>
      <c r="AI19" s="38"/>
      <c r="AJ19" s="39"/>
      <c r="AK19" s="38"/>
      <c r="AL19" s="38"/>
      <c r="AM19" s="38"/>
      <c r="AN19" s="38"/>
      <c r="AO19" s="38"/>
      <c r="AP19" s="38"/>
      <c r="AQ19" s="38"/>
      <c r="AR19" s="39"/>
      <c r="AS19" s="38"/>
      <c r="AT19" s="38"/>
      <c r="AU19" s="38"/>
      <c r="AV19" s="38"/>
      <c r="AW19" s="38"/>
      <c r="AX19" s="38"/>
      <c r="AY19" s="38"/>
      <c r="AZ19" s="39"/>
      <c r="BA19" s="38"/>
      <c r="BB19" s="38">
        <v>300</v>
      </c>
      <c r="BC19" s="38"/>
      <c r="BD19" s="38"/>
      <c r="BE19" s="38" t="s">
        <v>66</v>
      </c>
      <c r="BF19" s="38"/>
      <c r="BG19" s="38" t="s">
        <v>67</v>
      </c>
      <c r="BH19" s="39" t="s">
        <v>333</v>
      </c>
      <c r="BI19" s="40" t="s">
        <v>280</v>
      </c>
      <c r="BJ19" s="41" t="s">
        <v>317</v>
      </c>
      <c r="BK19" s="41" t="s">
        <v>332</v>
      </c>
      <c r="BL19" s="42" t="s">
        <v>334</v>
      </c>
    </row>
    <row r="20" spans="1:64" ht="204.75" customHeight="1" thickBot="1" x14ac:dyDescent="0.25">
      <c r="A20" s="402"/>
      <c r="B20" s="404"/>
      <c r="C20" s="406"/>
      <c r="D20" s="385"/>
      <c r="E20" s="388"/>
      <c r="F20" s="271"/>
      <c r="G20" s="271"/>
      <c r="H20" s="271"/>
      <c r="I20" s="408"/>
      <c r="J20" s="397"/>
      <c r="K20" s="391"/>
      <c r="L20" s="137">
        <v>150</v>
      </c>
      <c r="M20" s="140" t="s">
        <v>77</v>
      </c>
      <c r="N20" s="141">
        <v>150</v>
      </c>
      <c r="O20" s="141" t="s">
        <v>66</v>
      </c>
      <c r="P20" s="141">
        <v>150</v>
      </c>
      <c r="Q20" s="139"/>
      <c r="R20" s="139"/>
      <c r="S20" s="148"/>
      <c r="T20" s="394"/>
      <c r="U20" s="149" t="s">
        <v>272</v>
      </c>
      <c r="V20" s="150">
        <v>43099</v>
      </c>
      <c r="W20" s="292"/>
      <c r="X20" s="142">
        <v>218000000</v>
      </c>
      <c r="Y20" s="143">
        <v>218000000</v>
      </c>
      <c r="Z20" s="143"/>
      <c r="AA20" s="143"/>
      <c r="AB20" s="144"/>
      <c r="AC20" s="132"/>
      <c r="AD20" s="132"/>
      <c r="AE20" s="132"/>
      <c r="AF20" s="132"/>
      <c r="AG20" s="132"/>
      <c r="AH20" s="132"/>
      <c r="AI20" s="132"/>
      <c r="AJ20" s="133"/>
      <c r="AK20" s="132"/>
      <c r="AL20" s="132"/>
      <c r="AM20" s="132"/>
      <c r="AN20" s="132"/>
      <c r="AO20" s="132"/>
      <c r="AP20" s="132"/>
      <c r="AQ20" s="132"/>
      <c r="AR20" s="133"/>
      <c r="AS20" s="132"/>
      <c r="AT20" s="132"/>
      <c r="AU20" s="132"/>
      <c r="AV20" s="132"/>
      <c r="AW20" s="132"/>
      <c r="AX20" s="132"/>
      <c r="AY20" s="132"/>
      <c r="AZ20" s="133"/>
      <c r="BA20" s="132"/>
      <c r="BB20" s="132"/>
      <c r="BC20" s="132"/>
      <c r="BD20" s="132"/>
      <c r="BE20" s="132" t="s">
        <v>66</v>
      </c>
      <c r="BF20" s="132"/>
      <c r="BG20" s="132" t="s">
        <v>67</v>
      </c>
      <c r="BH20" s="133">
        <f>108000000+106806700</f>
        <v>214806700</v>
      </c>
      <c r="BI20" s="78" t="s">
        <v>276</v>
      </c>
      <c r="BJ20" s="145" t="s">
        <v>335</v>
      </c>
      <c r="BK20" s="145"/>
      <c r="BL20" s="146" t="s">
        <v>336</v>
      </c>
    </row>
    <row r="21" spans="1:64" ht="224.25" customHeight="1" thickBot="1" x14ac:dyDescent="0.25">
      <c r="A21" s="378" t="s">
        <v>54</v>
      </c>
      <c r="B21" s="264" t="s">
        <v>55</v>
      </c>
      <c r="C21" s="381" t="s">
        <v>56</v>
      </c>
      <c r="D21" s="409">
        <v>22</v>
      </c>
      <c r="E21" s="411">
        <v>17</v>
      </c>
      <c r="F21" s="264" t="s">
        <v>57</v>
      </c>
      <c r="G21" s="264" t="s">
        <v>58</v>
      </c>
      <c r="H21" s="264"/>
      <c r="I21" s="381"/>
      <c r="J21" s="396"/>
      <c r="K21" s="390"/>
      <c r="L21" s="399"/>
      <c r="M21" s="30" t="s">
        <v>277</v>
      </c>
      <c r="N21" s="30">
        <v>37916</v>
      </c>
      <c r="O21" s="44" t="s">
        <v>76</v>
      </c>
      <c r="P21" s="30">
        <v>37916</v>
      </c>
      <c r="Q21" s="276"/>
      <c r="R21" s="276"/>
      <c r="S21" s="412"/>
      <c r="T21" s="151" t="s">
        <v>278</v>
      </c>
      <c r="U21" s="45" t="s">
        <v>269</v>
      </c>
      <c r="V21" s="131">
        <v>42999</v>
      </c>
      <c r="W21" s="290" t="s">
        <v>298</v>
      </c>
      <c r="X21" s="28"/>
      <c r="Y21" s="127"/>
      <c r="Z21" s="127"/>
      <c r="AA21" s="127"/>
      <c r="AB21" s="128"/>
      <c r="AC21" s="36">
        <v>6372</v>
      </c>
      <c r="AD21" s="113">
        <v>185</v>
      </c>
      <c r="AE21" s="113"/>
      <c r="AF21" s="113"/>
      <c r="AG21" s="113" t="s">
        <v>76</v>
      </c>
      <c r="AH21" s="113"/>
      <c r="AI21" s="113" t="s">
        <v>67</v>
      </c>
      <c r="AJ21" s="130">
        <v>2978963380</v>
      </c>
      <c r="AK21" s="129">
        <f>AC21+AL21</f>
        <v>7332</v>
      </c>
      <c r="AL21" s="129">
        <v>960</v>
      </c>
      <c r="AM21" s="129"/>
      <c r="AN21" s="129"/>
      <c r="AO21" s="182" t="s">
        <v>76</v>
      </c>
      <c r="AP21" s="129"/>
      <c r="AQ21" s="129" t="s">
        <v>67</v>
      </c>
      <c r="AR21" s="183">
        <f>256040370+AJ21</f>
        <v>3235003750</v>
      </c>
      <c r="AS21" s="113">
        <v>8332</v>
      </c>
      <c r="AT21" s="113">
        <v>1510</v>
      </c>
      <c r="AU21" s="113"/>
      <c r="AV21" s="113"/>
      <c r="AW21" s="113" t="s">
        <v>76</v>
      </c>
      <c r="AX21" s="113"/>
      <c r="AY21" s="113" t="s">
        <v>67</v>
      </c>
      <c r="AZ21" s="114">
        <v>3496527867</v>
      </c>
      <c r="BA21" s="113">
        <v>8446</v>
      </c>
      <c r="BB21" s="113">
        <v>360</v>
      </c>
      <c r="BC21" s="113"/>
      <c r="BD21" s="113"/>
      <c r="BE21" s="113" t="s">
        <v>76</v>
      </c>
      <c r="BF21" s="113"/>
      <c r="BG21" s="113" t="s">
        <v>67</v>
      </c>
      <c r="BH21" s="114">
        <v>3526612172</v>
      </c>
      <c r="BI21" s="52" t="s">
        <v>270</v>
      </c>
      <c r="BJ21" s="51" t="s">
        <v>319</v>
      </c>
      <c r="BK21" s="51" t="s">
        <v>321</v>
      </c>
      <c r="BL21" s="52" t="s">
        <v>322</v>
      </c>
    </row>
    <row r="22" spans="1:64" ht="207.75" customHeight="1" x14ac:dyDescent="0.2">
      <c r="A22" s="378"/>
      <c r="B22" s="264"/>
      <c r="C22" s="381"/>
      <c r="D22" s="410"/>
      <c r="E22" s="411"/>
      <c r="F22" s="264"/>
      <c r="G22" s="264"/>
      <c r="H22" s="264"/>
      <c r="I22" s="381"/>
      <c r="J22" s="396"/>
      <c r="K22" s="390"/>
      <c r="L22" s="399"/>
      <c r="M22" s="44" t="s">
        <v>277</v>
      </c>
      <c r="N22" s="44">
        <v>28024</v>
      </c>
      <c r="O22" s="44" t="s">
        <v>74</v>
      </c>
      <c r="P22" s="44">
        <v>28024</v>
      </c>
      <c r="Q22" s="276"/>
      <c r="R22" s="276"/>
      <c r="S22" s="412"/>
      <c r="T22" s="152" t="s">
        <v>279</v>
      </c>
      <c r="U22" s="31" t="s">
        <v>269</v>
      </c>
      <c r="V22" s="32">
        <v>43029</v>
      </c>
      <c r="W22" s="291"/>
      <c r="X22" s="28"/>
      <c r="Y22" s="101"/>
      <c r="Z22" s="48"/>
      <c r="AA22" s="48"/>
      <c r="AB22" s="49"/>
      <c r="AC22" s="36">
        <v>2564</v>
      </c>
      <c r="AD22" s="113">
        <v>242</v>
      </c>
      <c r="AE22" s="113"/>
      <c r="AF22" s="113"/>
      <c r="AG22" s="113" t="s">
        <v>74</v>
      </c>
      <c r="AH22" s="113"/>
      <c r="AI22" s="113" t="s">
        <v>67</v>
      </c>
      <c r="AJ22" s="130">
        <v>1183548062</v>
      </c>
      <c r="AK22" s="113">
        <f>AC22+AL22</f>
        <v>2607</v>
      </c>
      <c r="AL22" s="113">
        <v>43</v>
      </c>
      <c r="AM22" s="113"/>
      <c r="AN22" s="113"/>
      <c r="AO22" s="182" t="s">
        <v>74</v>
      </c>
      <c r="AP22" s="113"/>
      <c r="AQ22" s="113" t="s">
        <v>67</v>
      </c>
      <c r="AR22" s="183">
        <f>20492215+AJ22</f>
        <v>1204040277</v>
      </c>
      <c r="AS22" s="113">
        <v>3002</v>
      </c>
      <c r="AT22" s="113">
        <v>39</v>
      </c>
      <c r="AU22" s="113"/>
      <c r="AV22" s="113"/>
      <c r="AW22" s="113" t="s">
        <v>74</v>
      </c>
      <c r="AX22" s="113"/>
      <c r="AY22" s="113" t="s">
        <v>67</v>
      </c>
      <c r="AZ22" s="114">
        <v>1391478452</v>
      </c>
      <c r="BA22" s="113">
        <v>5689</v>
      </c>
      <c r="BB22" s="113">
        <v>1277</v>
      </c>
      <c r="BC22" s="113"/>
      <c r="BD22" s="113"/>
      <c r="BE22" s="113" t="s">
        <v>74</v>
      </c>
      <c r="BF22" s="113"/>
      <c r="BG22" s="113" t="s">
        <v>67</v>
      </c>
      <c r="BH22" s="114">
        <v>2633540593</v>
      </c>
      <c r="BI22" s="52" t="s">
        <v>270</v>
      </c>
      <c r="BJ22" s="51" t="s">
        <v>318</v>
      </c>
      <c r="BK22" s="51"/>
      <c r="BL22" s="52" t="s">
        <v>323</v>
      </c>
    </row>
    <row r="23" spans="1:64" ht="147.75" customHeight="1" thickBot="1" x14ac:dyDescent="0.25">
      <c r="A23" s="378"/>
      <c r="B23" s="264"/>
      <c r="C23" s="381"/>
      <c r="D23" s="410"/>
      <c r="E23" s="411"/>
      <c r="F23" s="264"/>
      <c r="G23" s="264"/>
      <c r="H23" s="264"/>
      <c r="I23" s="381"/>
      <c r="J23" s="396"/>
      <c r="K23" s="390"/>
      <c r="L23" s="399"/>
      <c r="M23" s="43"/>
      <c r="N23" s="44"/>
      <c r="O23" s="44"/>
      <c r="P23" s="44"/>
      <c r="Q23" s="276"/>
      <c r="R23" s="276"/>
      <c r="S23" s="412"/>
      <c r="T23" s="180" t="s">
        <v>344</v>
      </c>
      <c r="U23" s="181" t="s">
        <v>314</v>
      </c>
      <c r="V23" s="175">
        <v>43100</v>
      </c>
      <c r="W23" s="292"/>
      <c r="X23" s="28"/>
      <c r="Y23" s="48"/>
      <c r="Z23" s="48"/>
      <c r="AA23" s="48"/>
      <c r="AB23" s="49"/>
      <c r="AC23" s="36"/>
      <c r="AD23" s="113"/>
      <c r="AE23" s="113"/>
      <c r="AF23" s="113"/>
      <c r="AG23" s="113"/>
      <c r="AH23" s="113"/>
      <c r="AI23" s="113"/>
      <c r="AJ23" s="114"/>
      <c r="AK23" s="113"/>
      <c r="AL23" s="113"/>
      <c r="AM23" s="113"/>
      <c r="AN23" s="113"/>
      <c r="AO23" s="113"/>
      <c r="AP23" s="113"/>
      <c r="AQ23" s="113"/>
      <c r="AR23" s="114"/>
      <c r="AS23" s="113"/>
      <c r="AT23" s="113"/>
      <c r="AU23" s="113"/>
      <c r="AV23" s="113"/>
      <c r="AW23" s="113"/>
      <c r="AX23" s="113"/>
      <c r="AY23" s="113" t="s">
        <v>67</v>
      </c>
      <c r="AZ23" s="56"/>
      <c r="BA23" s="113"/>
      <c r="BB23" s="113"/>
      <c r="BC23" s="113"/>
      <c r="BD23" s="113"/>
      <c r="BE23" s="113"/>
      <c r="BF23" s="113"/>
      <c r="BG23" s="113" t="s">
        <v>67</v>
      </c>
      <c r="BH23" s="114"/>
      <c r="BI23" s="116" t="s">
        <v>346</v>
      </c>
      <c r="BJ23" s="51"/>
      <c r="BK23" s="203" t="s">
        <v>345</v>
      </c>
      <c r="BL23" s="113" t="s">
        <v>320</v>
      </c>
    </row>
    <row r="24" spans="1:64" ht="30.75" customHeight="1" x14ac:dyDescent="0.2">
      <c r="A24" s="377" t="s">
        <v>54</v>
      </c>
      <c r="B24" s="263" t="s">
        <v>55</v>
      </c>
      <c r="C24" s="380" t="s">
        <v>56</v>
      </c>
      <c r="D24" s="413">
        <v>22</v>
      </c>
      <c r="E24" s="407">
        <v>17</v>
      </c>
      <c r="F24" s="263" t="s">
        <v>57</v>
      </c>
      <c r="G24" s="263" t="s">
        <v>58</v>
      </c>
      <c r="H24" s="263" t="s">
        <v>59</v>
      </c>
      <c r="I24" s="380" t="s">
        <v>60</v>
      </c>
      <c r="J24" s="269">
        <v>1</v>
      </c>
      <c r="K24" s="272">
        <v>3</v>
      </c>
      <c r="L24" s="272" t="s">
        <v>61</v>
      </c>
      <c r="M24" s="29"/>
      <c r="N24" s="30"/>
      <c r="O24" s="30"/>
      <c r="P24" s="30"/>
      <c r="Q24" s="275"/>
      <c r="R24" s="275"/>
      <c r="S24" s="417"/>
      <c r="T24" s="45"/>
      <c r="U24" s="31"/>
      <c r="V24" s="32"/>
      <c r="W24" s="33"/>
      <c r="X24" s="30"/>
      <c r="Y24" s="34"/>
      <c r="Z24" s="34"/>
      <c r="AA24" s="34"/>
      <c r="AB24" s="35"/>
      <c r="AC24" s="36"/>
      <c r="AD24" s="36"/>
      <c r="AE24" s="36"/>
      <c r="AF24" s="36"/>
      <c r="AG24" s="36"/>
      <c r="AH24" s="36"/>
      <c r="AI24" s="36"/>
      <c r="AJ24" s="37"/>
      <c r="AK24" s="38"/>
      <c r="AL24" s="38"/>
      <c r="AM24" s="38"/>
      <c r="AN24" s="38"/>
      <c r="AO24" s="38"/>
      <c r="AP24" s="38"/>
      <c r="AQ24" s="38"/>
      <c r="AR24" s="39"/>
      <c r="AS24" s="38"/>
      <c r="AT24" s="38"/>
      <c r="AU24" s="38"/>
      <c r="AV24" s="38"/>
      <c r="AW24" s="38"/>
      <c r="AX24" s="38"/>
      <c r="AY24" s="38"/>
      <c r="AZ24" s="39"/>
      <c r="BA24" s="38"/>
      <c r="BB24" s="38"/>
      <c r="BC24" s="38"/>
      <c r="BD24" s="38"/>
      <c r="BE24" s="38"/>
      <c r="BF24" s="38"/>
      <c r="BG24" s="38"/>
      <c r="BH24" s="39"/>
      <c r="BI24" s="40"/>
      <c r="BJ24" s="41"/>
      <c r="BK24" s="41"/>
      <c r="BL24" s="42"/>
    </row>
    <row r="25" spans="1:64" ht="30.75" customHeight="1" x14ac:dyDescent="0.2">
      <c r="A25" s="378"/>
      <c r="B25" s="264"/>
      <c r="C25" s="381"/>
      <c r="D25" s="414"/>
      <c r="E25" s="416"/>
      <c r="F25" s="264"/>
      <c r="G25" s="264"/>
      <c r="H25" s="264"/>
      <c r="I25" s="381"/>
      <c r="J25" s="270"/>
      <c r="K25" s="273"/>
      <c r="L25" s="273"/>
      <c r="M25" s="43"/>
      <c r="N25" s="44"/>
      <c r="O25" s="44"/>
      <c r="P25" s="44"/>
      <c r="Q25" s="276"/>
      <c r="R25" s="276"/>
      <c r="S25" s="412"/>
      <c r="T25" s="84"/>
      <c r="U25" s="45"/>
      <c r="V25" s="46"/>
      <c r="W25" s="47"/>
      <c r="X25" s="28"/>
      <c r="Y25" s="48"/>
      <c r="Z25" s="48"/>
      <c r="AA25" s="48"/>
      <c r="AB25" s="49"/>
      <c r="AC25" s="36"/>
      <c r="AD25" s="36"/>
      <c r="AE25" s="36"/>
      <c r="AF25" s="36"/>
      <c r="AG25" s="36"/>
      <c r="AH25" s="36"/>
      <c r="AI25" s="36"/>
      <c r="AJ25" s="37"/>
      <c r="AK25" s="36"/>
      <c r="AL25" s="36"/>
      <c r="AM25" s="36"/>
      <c r="AN25" s="36"/>
      <c r="AO25" s="36"/>
      <c r="AP25" s="36"/>
      <c r="AQ25" s="36"/>
      <c r="AR25" s="37"/>
      <c r="AS25" s="36"/>
      <c r="AT25" s="36"/>
      <c r="AU25" s="36"/>
      <c r="AV25" s="36"/>
      <c r="AW25" s="36"/>
      <c r="AX25" s="36"/>
      <c r="AY25" s="36"/>
      <c r="AZ25" s="37"/>
      <c r="BA25" s="36"/>
      <c r="BB25" s="36"/>
      <c r="BC25" s="36"/>
      <c r="BD25" s="36"/>
      <c r="BE25" s="36"/>
      <c r="BF25" s="36"/>
      <c r="BG25" s="36"/>
      <c r="BH25" s="37"/>
      <c r="BI25" s="50"/>
      <c r="BJ25" s="51"/>
      <c r="BK25" s="51"/>
      <c r="BL25" s="52"/>
    </row>
    <row r="26" spans="1:64" ht="30.75" customHeight="1" x14ac:dyDescent="0.2">
      <c r="A26" s="378"/>
      <c r="B26" s="264"/>
      <c r="C26" s="381"/>
      <c r="D26" s="414"/>
      <c r="E26" s="416"/>
      <c r="F26" s="264"/>
      <c r="G26" s="264"/>
      <c r="H26" s="264"/>
      <c r="I26" s="381"/>
      <c r="J26" s="270"/>
      <c r="K26" s="273"/>
      <c r="L26" s="273"/>
      <c r="M26" s="43"/>
      <c r="N26" s="44"/>
      <c r="O26" s="44"/>
      <c r="P26" s="44"/>
      <c r="Q26" s="276"/>
      <c r="R26" s="276"/>
      <c r="S26" s="412"/>
      <c r="T26" s="84"/>
      <c r="U26" s="45"/>
      <c r="V26" s="46"/>
      <c r="W26" s="47"/>
      <c r="X26" s="28"/>
      <c r="Y26" s="48"/>
      <c r="Z26" s="48"/>
      <c r="AA26" s="48"/>
      <c r="AB26" s="49"/>
      <c r="AC26" s="36"/>
      <c r="AD26" s="36"/>
      <c r="AE26" s="36"/>
      <c r="AF26" s="36"/>
      <c r="AG26" s="36"/>
      <c r="AH26" s="36"/>
      <c r="AI26" s="36"/>
      <c r="AJ26" s="37"/>
      <c r="AK26" s="36"/>
      <c r="AL26" s="36"/>
      <c r="AM26" s="36"/>
      <c r="AN26" s="36"/>
      <c r="AO26" s="36"/>
      <c r="AP26" s="36"/>
      <c r="AQ26" s="36"/>
      <c r="AR26" s="37"/>
      <c r="AS26" s="36"/>
      <c r="AT26" s="36"/>
      <c r="AU26" s="36"/>
      <c r="AV26" s="36"/>
      <c r="AW26" s="36"/>
      <c r="AX26" s="36"/>
      <c r="AY26" s="36"/>
      <c r="AZ26" s="37"/>
      <c r="BA26" s="36"/>
      <c r="BB26" s="36"/>
      <c r="BC26" s="36"/>
      <c r="BD26" s="36"/>
      <c r="BE26" s="36"/>
      <c r="BF26" s="36"/>
      <c r="BG26" s="36"/>
      <c r="BH26" s="37"/>
      <c r="BI26" s="50"/>
      <c r="BJ26" s="51"/>
      <c r="BK26" s="51"/>
      <c r="BL26" s="52"/>
    </row>
    <row r="27" spans="1:64" ht="30.75" customHeight="1" x14ac:dyDescent="0.2">
      <c r="A27" s="378"/>
      <c r="B27" s="264"/>
      <c r="C27" s="381"/>
      <c r="D27" s="414"/>
      <c r="E27" s="416"/>
      <c r="F27" s="264"/>
      <c r="G27" s="264"/>
      <c r="H27" s="264"/>
      <c r="I27" s="381"/>
      <c r="J27" s="270"/>
      <c r="K27" s="273"/>
      <c r="L27" s="273"/>
      <c r="M27" s="43"/>
      <c r="N27" s="44"/>
      <c r="O27" s="44"/>
      <c r="P27" s="44"/>
      <c r="Q27" s="276"/>
      <c r="R27" s="276"/>
      <c r="S27" s="412"/>
      <c r="T27" s="84"/>
      <c r="U27" s="45"/>
      <c r="V27" s="46"/>
      <c r="W27" s="47"/>
      <c r="X27" s="28"/>
      <c r="Y27" s="48"/>
      <c r="Z27" s="48"/>
      <c r="AA27" s="48"/>
      <c r="AB27" s="49"/>
      <c r="AC27" s="36"/>
      <c r="AD27" s="36"/>
      <c r="AE27" s="36"/>
      <c r="AF27" s="36"/>
      <c r="AG27" s="36"/>
      <c r="AH27" s="36"/>
      <c r="AI27" s="36"/>
      <c r="AJ27" s="37"/>
      <c r="AK27" s="36"/>
      <c r="AL27" s="36"/>
      <c r="AM27" s="36"/>
      <c r="AN27" s="36"/>
      <c r="AO27" s="36"/>
      <c r="AP27" s="36"/>
      <c r="AQ27" s="36"/>
      <c r="AR27" s="37"/>
      <c r="AS27" s="36"/>
      <c r="AT27" s="36"/>
      <c r="AU27" s="36"/>
      <c r="AV27" s="36"/>
      <c r="AW27" s="36"/>
      <c r="AX27" s="36"/>
      <c r="AY27" s="36"/>
      <c r="AZ27" s="37"/>
      <c r="BA27" s="36"/>
      <c r="BB27" s="36"/>
      <c r="BC27" s="36"/>
      <c r="BD27" s="36"/>
      <c r="BE27" s="36"/>
      <c r="BF27" s="36"/>
      <c r="BG27" s="36"/>
      <c r="BH27" s="37"/>
      <c r="BI27" s="50"/>
      <c r="BJ27" s="51"/>
      <c r="BK27" s="51"/>
      <c r="BL27" s="52"/>
    </row>
    <row r="28" spans="1:64" ht="30.75" customHeight="1" x14ac:dyDescent="0.2">
      <c r="A28" s="378"/>
      <c r="B28" s="264"/>
      <c r="C28" s="381"/>
      <c r="D28" s="414"/>
      <c r="E28" s="416"/>
      <c r="F28" s="264"/>
      <c r="G28" s="264"/>
      <c r="H28" s="264"/>
      <c r="I28" s="381"/>
      <c r="J28" s="270"/>
      <c r="K28" s="273"/>
      <c r="L28" s="273"/>
      <c r="M28" s="43"/>
      <c r="N28" s="53"/>
      <c r="O28" s="53"/>
      <c r="P28" s="53"/>
      <c r="Q28" s="276"/>
      <c r="R28" s="276"/>
      <c r="S28" s="412"/>
      <c r="T28" s="84"/>
      <c r="U28" s="45"/>
      <c r="V28" s="46"/>
      <c r="W28" s="47"/>
      <c r="X28" s="54"/>
      <c r="Y28" s="48"/>
      <c r="Z28" s="48"/>
      <c r="AA28" s="48"/>
      <c r="AB28" s="49"/>
      <c r="AC28" s="36"/>
      <c r="AD28" s="36"/>
      <c r="AE28" s="36"/>
      <c r="AF28" s="36"/>
      <c r="AG28" s="36"/>
      <c r="AH28" s="36"/>
      <c r="AI28" s="36"/>
      <c r="AJ28" s="37"/>
      <c r="AK28" s="55"/>
      <c r="AL28" s="55"/>
      <c r="AM28" s="55"/>
      <c r="AN28" s="55"/>
      <c r="AO28" s="55"/>
      <c r="AP28" s="55"/>
      <c r="AQ28" s="55"/>
      <c r="AR28" s="56"/>
      <c r="AS28" s="55"/>
      <c r="AT28" s="55"/>
      <c r="AU28" s="55"/>
      <c r="AV28" s="55"/>
      <c r="AW28" s="55"/>
      <c r="AX28" s="55"/>
      <c r="AY28" s="55"/>
      <c r="AZ28" s="56"/>
      <c r="BA28" s="55"/>
      <c r="BB28" s="55"/>
      <c r="BC28" s="55"/>
      <c r="BD28" s="55"/>
      <c r="BE28" s="55"/>
      <c r="BF28" s="55"/>
      <c r="BG28" s="55"/>
      <c r="BH28" s="56"/>
      <c r="BI28" s="57"/>
      <c r="BJ28" s="58"/>
      <c r="BK28" s="58"/>
      <c r="BL28" s="59"/>
    </row>
    <row r="29" spans="1:64" ht="30.75" customHeight="1" x14ac:dyDescent="0.2">
      <c r="A29" s="378"/>
      <c r="B29" s="264"/>
      <c r="C29" s="381"/>
      <c r="D29" s="414"/>
      <c r="E29" s="416"/>
      <c r="F29" s="264"/>
      <c r="G29" s="264"/>
      <c r="H29" s="264"/>
      <c r="I29" s="381"/>
      <c r="J29" s="270"/>
      <c r="K29" s="273"/>
      <c r="L29" s="273"/>
      <c r="M29" s="60"/>
      <c r="N29" s="53"/>
      <c r="O29" s="53"/>
      <c r="P29" s="53"/>
      <c r="Q29" s="276"/>
      <c r="R29" s="276"/>
      <c r="S29" s="412"/>
      <c r="T29" s="84"/>
      <c r="U29" s="61"/>
      <c r="V29" s="62"/>
      <c r="W29" s="63"/>
      <c r="X29" s="64"/>
      <c r="Y29" s="65"/>
      <c r="Z29" s="65"/>
      <c r="AA29" s="65"/>
      <c r="AB29" s="66"/>
      <c r="AC29" s="55"/>
      <c r="AD29" s="55"/>
      <c r="AE29" s="55"/>
      <c r="AF29" s="55"/>
      <c r="AG29" s="55"/>
      <c r="AH29" s="55"/>
      <c r="AI29" s="55"/>
      <c r="AJ29" s="56"/>
      <c r="AK29" s="55"/>
      <c r="AL29" s="55"/>
      <c r="AM29" s="55"/>
      <c r="AN29" s="55"/>
      <c r="AO29" s="55"/>
      <c r="AP29" s="55"/>
      <c r="AQ29" s="55"/>
      <c r="AR29" s="56"/>
      <c r="AS29" s="55"/>
      <c r="AT29" s="55"/>
      <c r="AU29" s="55"/>
      <c r="AV29" s="55"/>
      <c r="AW29" s="55"/>
      <c r="AX29" s="55"/>
      <c r="AY29" s="55"/>
      <c r="AZ29" s="56"/>
      <c r="BA29" s="55"/>
      <c r="BB29" s="55"/>
      <c r="BC29" s="55"/>
      <c r="BD29" s="55"/>
      <c r="BE29" s="55"/>
      <c r="BF29" s="55"/>
      <c r="BG29" s="55"/>
      <c r="BH29" s="56"/>
      <c r="BI29" s="57"/>
      <c r="BJ29" s="58"/>
      <c r="BK29" s="58"/>
      <c r="BL29" s="59"/>
    </row>
    <row r="30" spans="1:64" ht="30.75" customHeight="1" thickBot="1" x14ac:dyDescent="0.25">
      <c r="A30" s="379"/>
      <c r="B30" s="265"/>
      <c r="C30" s="382"/>
      <c r="D30" s="415"/>
      <c r="E30" s="408"/>
      <c r="F30" s="265"/>
      <c r="G30" s="265"/>
      <c r="H30" s="265"/>
      <c r="I30" s="382"/>
      <c r="J30" s="271"/>
      <c r="K30" s="274"/>
      <c r="L30" s="274"/>
      <c r="M30" s="67"/>
      <c r="N30" s="68"/>
      <c r="O30" s="68"/>
      <c r="P30" s="68"/>
      <c r="Q30" s="277"/>
      <c r="R30" s="277"/>
      <c r="S30" s="418"/>
      <c r="T30" s="84"/>
      <c r="U30" s="69"/>
      <c r="V30" s="70"/>
      <c r="W30" s="71"/>
      <c r="X30" s="72"/>
      <c r="Y30" s="73"/>
      <c r="Z30" s="73"/>
      <c r="AA30" s="73"/>
      <c r="AB30" s="74"/>
      <c r="AC30" s="75"/>
      <c r="AD30" s="75"/>
      <c r="AE30" s="75"/>
      <c r="AF30" s="75"/>
      <c r="AG30" s="75"/>
      <c r="AH30" s="75"/>
      <c r="AI30" s="75"/>
      <c r="AJ30" s="76"/>
      <c r="AK30" s="77"/>
      <c r="AL30" s="75"/>
      <c r="AM30" s="75"/>
      <c r="AN30" s="75"/>
      <c r="AO30" s="75"/>
      <c r="AP30" s="75"/>
      <c r="AQ30" s="75"/>
      <c r="AR30" s="76"/>
      <c r="AS30" s="77"/>
      <c r="AT30" s="75"/>
      <c r="AU30" s="75"/>
      <c r="AV30" s="75"/>
      <c r="AW30" s="75"/>
      <c r="AX30" s="75"/>
      <c r="AY30" s="75"/>
      <c r="AZ30" s="76"/>
      <c r="BA30" s="77"/>
      <c r="BB30" s="75"/>
      <c r="BC30" s="75"/>
      <c r="BD30" s="75"/>
      <c r="BE30" s="75"/>
      <c r="BF30" s="75"/>
      <c r="BG30" s="75"/>
      <c r="BH30" s="76"/>
      <c r="BI30" s="78"/>
      <c r="BJ30" s="79"/>
      <c r="BK30" s="79"/>
      <c r="BL30" s="80"/>
    </row>
    <row r="31" spans="1:64" ht="45" customHeight="1" x14ac:dyDescent="0.2">
      <c r="A31" s="401" t="s">
        <v>54</v>
      </c>
      <c r="B31" s="269" t="s">
        <v>55</v>
      </c>
      <c r="C31" s="407" t="s">
        <v>56</v>
      </c>
      <c r="D31" s="413">
        <v>22</v>
      </c>
      <c r="E31" s="407">
        <v>17</v>
      </c>
      <c r="F31" s="269" t="s">
        <v>57</v>
      </c>
      <c r="G31" s="269" t="s">
        <v>58</v>
      </c>
      <c r="H31" s="269" t="s">
        <v>62</v>
      </c>
      <c r="I31" s="407" t="s">
        <v>63</v>
      </c>
      <c r="J31" s="269">
        <v>0</v>
      </c>
      <c r="K31" s="272">
        <v>1</v>
      </c>
      <c r="L31" s="272">
        <v>1</v>
      </c>
      <c r="M31" s="260" t="s">
        <v>277</v>
      </c>
      <c r="N31" s="260"/>
      <c r="O31" s="260" t="s">
        <v>69</v>
      </c>
      <c r="P31" s="260"/>
      <c r="Q31" s="272"/>
      <c r="R31" s="272"/>
      <c r="S31" s="482"/>
      <c r="T31" s="509" t="s">
        <v>287</v>
      </c>
      <c r="U31" s="105" t="s">
        <v>262</v>
      </c>
      <c r="V31" s="510">
        <v>43130</v>
      </c>
      <c r="W31" s="290" t="s">
        <v>341</v>
      </c>
      <c r="X31" s="512"/>
      <c r="Y31" s="299"/>
      <c r="Z31" s="124"/>
      <c r="AA31" s="194"/>
      <c r="AB31" s="121"/>
      <c r="AC31" s="157">
        <v>0.97</v>
      </c>
      <c r="AD31" s="185"/>
      <c r="AE31" s="38"/>
      <c r="AF31" s="38"/>
      <c r="AG31" s="254" t="s">
        <v>69</v>
      </c>
      <c r="AH31" s="254"/>
      <c r="AI31" s="254"/>
      <c r="AJ31" s="514"/>
      <c r="AK31" s="115"/>
      <c r="AL31" s="254"/>
      <c r="AM31" s="38"/>
      <c r="AN31" s="38"/>
      <c r="AO31" s="254" t="s">
        <v>69</v>
      </c>
      <c r="AP31" s="254"/>
      <c r="AQ31" s="254"/>
      <c r="AR31" s="514"/>
      <c r="AS31" s="115"/>
      <c r="AT31" s="254"/>
      <c r="AU31" s="254" t="s">
        <v>69</v>
      </c>
      <c r="AV31" s="38"/>
      <c r="AW31" s="38"/>
      <c r="AX31" s="254"/>
      <c r="AY31" s="254"/>
      <c r="AZ31" s="514"/>
      <c r="BA31" s="157">
        <v>0.99</v>
      </c>
      <c r="BB31" s="254"/>
      <c r="BC31" s="254" t="s">
        <v>69</v>
      </c>
      <c r="BD31" s="38"/>
      <c r="BE31" s="254"/>
      <c r="BF31" s="254"/>
      <c r="BG31" s="254"/>
      <c r="BH31" s="514"/>
      <c r="BI31" s="40"/>
      <c r="BJ31" s="41"/>
      <c r="BK31" s="41"/>
      <c r="BL31" s="42" t="s">
        <v>284</v>
      </c>
    </row>
    <row r="32" spans="1:64" ht="54.75" customHeight="1" x14ac:dyDescent="0.2">
      <c r="A32" s="437"/>
      <c r="B32" s="270"/>
      <c r="C32" s="416"/>
      <c r="D32" s="414"/>
      <c r="E32" s="416"/>
      <c r="F32" s="270"/>
      <c r="G32" s="270"/>
      <c r="H32" s="270"/>
      <c r="I32" s="416"/>
      <c r="J32" s="270"/>
      <c r="K32" s="273"/>
      <c r="L32" s="273"/>
      <c r="M32" s="261"/>
      <c r="N32" s="261"/>
      <c r="O32" s="261"/>
      <c r="P32" s="261"/>
      <c r="Q32" s="273"/>
      <c r="R32" s="273"/>
      <c r="S32" s="483"/>
      <c r="T32" s="448"/>
      <c r="U32" s="106" t="s">
        <v>339</v>
      </c>
      <c r="V32" s="511"/>
      <c r="W32" s="291"/>
      <c r="X32" s="513"/>
      <c r="Y32" s="488"/>
      <c r="Z32" s="125"/>
      <c r="AA32" s="197"/>
      <c r="AB32" s="122"/>
      <c r="AC32" s="157">
        <v>0.99</v>
      </c>
      <c r="AD32" s="185"/>
      <c r="AE32" s="185"/>
      <c r="AF32" s="185"/>
      <c r="AG32" s="255"/>
      <c r="AH32" s="255"/>
      <c r="AI32" s="255"/>
      <c r="AJ32" s="495"/>
      <c r="AK32" s="157"/>
      <c r="AL32" s="255"/>
      <c r="AM32" s="185"/>
      <c r="AN32" s="185"/>
      <c r="AO32" s="255"/>
      <c r="AP32" s="255"/>
      <c r="AQ32" s="255"/>
      <c r="AR32" s="495"/>
      <c r="AS32" s="157"/>
      <c r="AT32" s="255"/>
      <c r="AU32" s="255"/>
      <c r="AV32" s="185"/>
      <c r="AW32" s="185"/>
      <c r="AX32" s="255"/>
      <c r="AY32" s="255"/>
      <c r="AZ32" s="495"/>
      <c r="BA32" s="157">
        <v>0.3</v>
      </c>
      <c r="BB32" s="255"/>
      <c r="BC32" s="255"/>
      <c r="BD32" s="185"/>
      <c r="BE32" s="255"/>
      <c r="BF32" s="255"/>
      <c r="BG32" s="255"/>
      <c r="BH32" s="495"/>
      <c r="BI32" s="50"/>
      <c r="BJ32" s="51"/>
      <c r="BK32" s="51"/>
      <c r="BL32" s="52"/>
    </row>
    <row r="33" spans="1:64" ht="45" customHeight="1" x14ac:dyDescent="0.2">
      <c r="A33" s="437"/>
      <c r="B33" s="270"/>
      <c r="C33" s="416"/>
      <c r="D33" s="414"/>
      <c r="E33" s="416"/>
      <c r="F33" s="270"/>
      <c r="G33" s="270"/>
      <c r="H33" s="270"/>
      <c r="I33" s="416"/>
      <c r="J33" s="270"/>
      <c r="K33" s="273"/>
      <c r="L33" s="273"/>
      <c r="M33" s="261"/>
      <c r="N33" s="261"/>
      <c r="O33" s="261"/>
      <c r="P33" s="261"/>
      <c r="Q33" s="273"/>
      <c r="R33" s="273"/>
      <c r="S33" s="483"/>
      <c r="T33" s="448"/>
      <c r="U33" s="106" t="s">
        <v>273</v>
      </c>
      <c r="V33" s="449">
        <v>43131</v>
      </c>
      <c r="W33" s="291"/>
      <c r="X33" s="485">
        <v>10552043000</v>
      </c>
      <c r="Y33" s="487">
        <v>10552043000</v>
      </c>
      <c r="Z33" s="520"/>
      <c r="AA33" s="520"/>
      <c r="AB33" s="521"/>
      <c r="AC33" s="158">
        <v>0.2</v>
      </c>
      <c r="AD33" s="185"/>
      <c r="AE33" s="185"/>
      <c r="AF33" s="185"/>
      <c r="AG33" s="255"/>
      <c r="AH33" s="255"/>
      <c r="AI33" s="255"/>
      <c r="AJ33" s="495"/>
      <c r="AK33" s="157"/>
      <c r="AL33" s="255"/>
      <c r="AM33" s="185"/>
      <c r="AN33" s="185"/>
      <c r="AO33" s="255"/>
      <c r="AP33" s="255"/>
      <c r="AQ33" s="255"/>
      <c r="AR33" s="495"/>
      <c r="AS33" s="157"/>
      <c r="AT33" s="255"/>
      <c r="AU33" s="255"/>
      <c r="AV33" s="185"/>
      <c r="AW33" s="185"/>
      <c r="AX33" s="255"/>
      <c r="AY33" s="255"/>
      <c r="AZ33" s="495"/>
      <c r="BA33" s="158">
        <v>0.6</v>
      </c>
      <c r="BB33" s="255"/>
      <c r="BC33" s="255"/>
      <c r="BD33" s="185"/>
      <c r="BE33" s="255"/>
      <c r="BF33" s="255"/>
      <c r="BG33" s="255"/>
      <c r="BH33" s="495"/>
      <c r="BI33" s="50"/>
      <c r="BJ33" s="51"/>
      <c r="BK33" s="51"/>
      <c r="BL33" s="52"/>
    </row>
    <row r="34" spans="1:64" ht="75" customHeight="1" x14ac:dyDescent="0.2">
      <c r="A34" s="437"/>
      <c r="B34" s="270"/>
      <c r="C34" s="416"/>
      <c r="D34" s="414"/>
      <c r="E34" s="416"/>
      <c r="F34" s="270"/>
      <c r="G34" s="270"/>
      <c r="H34" s="270"/>
      <c r="I34" s="416"/>
      <c r="J34" s="270"/>
      <c r="K34" s="273"/>
      <c r="L34" s="273"/>
      <c r="M34" s="261"/>
      <c r="N34" s="261"/>
      <c r="O34" s="261"/>
      <c r="P34" s="261"/>
      <c r="Q34" s="273"/>
      <c r="R34" s="273"/>
      <c r="S34" s="483"/>
      <c r="T34" s="448"/>
      <c r="U34" s="106" t="s">
        <v>285</v>
      </c>
      <c r="V34" s="491"/>
      <c r="W34" s="291"/>
      <c r="X34" s="485"/>
      <c r="Y34" s="300"/>
      <c r="Z34" s="520"/>
      <c r="AA34" s="520"/>
      <c r="AB34" s="521"/>
      <c r="AC34" s="158">
        <v>0.05</v>
      </c>
      <c r="AD34" s="185"/>
      <c r="AE34" s="185"/>
      <c r="AF34" s="185"/>
      <c r="AG34" s="255"/>
      <c r="AH34" s="255"/>
      <c r="AI34" s="255"/>
      <c r="AJ34" s="495"/>
      <c r="AK34" s="157"/>
      <c r="AL34" s="255"/>
      <c r="AM34" s="185"/>
      <c r="AN34" s="185"/>
      <c r="AO34" s="255"/>
      <c r="AP34" s="255"/>
      <c r="AQ34" s="255"/>
      <c r="AR34" s="495"/>
      <c r="AS34" s="157"/>
      <c r="AT34" s="255"/>
      <c r="AU34" s="255"/>
      <c r="AV34" s="185"/>
      <c r="AW34" s="185"/>
      <c r="AX34" s="255"/>
      <c r="AY34" s="255"/>
      <c r="AZ34" s="495"/>
      <c r="BA34" s="158">
        <v>0.99</v>
      </c>
      <c r="BB34" s="255"/>
      <c r="BC34" s="255"/>
      <c r="BD34" s="185"/>
      <c r="BE34" s="255"/>
      <c r="BF34" s="255"/>
      <c r="BG34" s="255"/>
      <c r="BH34" s="495"/>
      <c r="BI34" s="50"/>
      <c r="BJ34" s="51"/>
      <c r="BK34" s="51"/>
      <c r="BL34" s="52"/>
    </row>
    <row r="35" spans="1:64" ht="69.75" customHeight="1" x14ac:dyDescent="0.2">
      <c r="A35" s="437"/>
      <c r="B35" s="270"/>
      <c r="C35" s="416"/>
      <c r="D35" s="414"/>
      <c r="E35" s="416"/>
      <c r="F35" s="270"/>
      <c r="G35" s="270"/>
      <c r="H35" s="270"/>
      <c r="I35" s="416"/>
      <c r="J35" s="270"/>
      <c r="K35" s="273"/>
      <c r="L35" s="273"/>
      <c r="M35" s="261"/>
      <c r="N35" s="261"/>
      <c r="O35" s="261"/>
      <c r="P35" s="261"/>
      <c r="Q35" s="273"/>
      <c r="R35" s="273"/>
      <c r="S35" s="483"/>
      <c r="T35" s="448"/>
      <c r="U35" s="106" t="s">
        <v>274</v>
      </c>
      <c r="V35" s="450"/>
      <c r="W35" s="291"/>
      <c r="X35" s="485"/>
      <c r="Y35" s="488"/>
      <c r="Z35" s="520"/>
      <c r="AA35" s="520"/>
      <c r="AB35" s="521"/>
      <c r="AC35" s="158">
        <v>0</v>
      </c>
      <c r="AD35" s="185"/>
      <c r="AE35" s="185"/>
      <c r="AF35" s="185"/>
      <c r="AG35" s="255"/>
      <c r="AH35" s="255"/>
      <c r="AI35" s="255"/>
      <c r="AJ35" s="495"/>
      <c r="AK35" s="157"/>
      <c r="AL35" s="255"/>
      <c r="AM35" s="185"/>
      <c r="AN35" s="185"/>
      <c r="AO35" s="255"/>
      <c r="AP35" s="255"/>
      <c r="AQ35" s="255"/>
      <c r="AR35" s="495"/>
      <c r="AS35" s="157"/>
      <c r="AT35" s="255"/>
      <c r="AU35" s="255"/>
      <c r="AV35" s="185"/>
      <c r="AW35" s="185"/>
      <c r="AX35" s="255"/>
      <c r="AY35" s="255"/>
      <c r="AZ35" s="495"/>
      <c r="BA35" s="158">
        <v>1</v>
      </c>
      <c r="BB35" s="255"/>
      <c r="BC35" s="255"/>
      <c r="BD35" s="185"/>
      <c r="BE35" s="255"/>
      <c r="BF35" s="255"/>
      <c r="BG35" s="255"/>
      <c r="BH35" s="495"/>
      <c r="BI35" s="50"/>
      <c r="BJ35" s="51"/>
      <c r="BK35" s="51"/>
      <c r="BL35" s="52"/>
    </row>
    <row r="36" spans="1:64" ht="38.25" customHeight="1" x14ac:dyDescent="0.2">
      <c r="A36" s="437"/>
      <c r="B36" s="270"/>
      <c r="C36" s="416"/>
      <c r="D36" s="414"/>
      <c r="E36" s="416"/>
      <c r="F36" s="270"/>
      <c r="G36" s="270"/>
      <c r="H36" s="270"/>
      <c r="I36" s="416"/>
      <c r="J36" s="270"/>
      <c r="K36" s="273"/>
      <c r="L36" s="273"/>
      <c r="M36" s="261"/>
      <c r="N36" s="261"/>
      <c r="O36" s="261"/>
      <c r="P36" s="261"/>
      <c r="Q36" s="273"/>
      <c r="R36" s="273"/>
      <c r="S36" s="483"/>
      <c r="T36" s="448"/>
      <c r="U36" s="159" t="s">
        <v>286</v>
      </c>
      <c r="V36" s="201">
        <v>43099</v>
      </c>
      <c r="W36" s="291"/>
      <c r="X36" s="162">
        <v>1922551289</v>
      </c>
      <c r="Y36" s="174">
        <v>1922551289</v>
      </c>
      <c r="Z36" s="160"/>
      <c r="AA36" s="160"/>
      <c r="AB36" s="161"/>
      <c r="AC36" s="158">
        <v>0.9</v>
      </c>
      <c r="AD36" s="185"/>
      <c r="AE36" s="185"/>
      <c r="AF36" s="185"/>
      <c r="AG36" s="255"/>
      <c r="AH36" s="255"/>
      <c r="AI36" s="255"/>
      <c r="AJ36" s="495"/>
      <c r="AK36" s="157"/>
      <c r="AL36" s="255"/>
      <c r="AM36" s="185"/>
      <c r="AN36" s="185"/>
      <c r="AO36" s="255"/>
      <c r="AP36" s="255"/>
      <c r="AQ36" s="255"/>
      <c r="AR36" s="495"/>
      <c r="AS36" s="157"/>
      <c r="AT36" s="255"/>
      <c r="AU36" s="255"/>
      <c r="AV36" s="185"/>
      <c r="AW36" s="185"/>
      <c r="AX36" s="255"/>
      <c r="AY36" s="255"/>
      <c r="AZ36" s="495"/>
      <c r="BA36" s="158">
        <v>1</v>
      </c>
      <c r="BB36" s="255"/>
      <c r="BC36" s="255"/>
      <c r="BD36" s="185"/>
      <c r="BE36" s="255"/>
      <c r="BF36" s="255"/>
      <c r="BG36" s="255"/>
      <c r="BH36" s="495"/>
      <c r="BI36" s="50"/>
      <c r="BJ36" s="51"/>
      <c r="BK36" s="51"/>
      <c r="BL36" s="52"/>
    </row>
    <row r="37" spans="1:64" ht="46.5" customHeight="1" x14ac:dyDescent="0.2">
      <c r="A37" s="437"/>
      <c r="B37" s="270"/>
      <c r="C37" s="416"/>
      <c r="D37" s="414"/>
      <c r="E37" s="416"/>
      <c r="F37" s="270"/>
      <c r="G37" s="270"/>
      <c r="H37" s="270"/>
      <c r="I37" s="416"/>
      <c r="J37" s="270"/>
      <c r="K37" s="273"/>
      <c r="L37" s="273"/>
      <c r="M37" s="261"/>
      <c r="N37" s="446"/>
      <c r="O37" s="446"/>
      <c r="P37" s="446"/>
      <c r="Q37" s="273"/>
      <c r="R37" s="273"/>
      <c r="S37" s="483"/>
      <c r="T37" s="484"/>
      <c r="U37" s="106" t="s">
        <v>263</v>
      </c>
      <c r="V37" s="198" t="s">
        <v>260</v>
      </c>
      <c r="W37" s="291"/>
      <c r="X37" s="188"/>
      <c r="Y37" s="191"/>
      <c r="Z37" s="126"/>
      <c r="AA37" s="191"/>
      <c r="AB37" s="123"/>
      <c r="AC37" s="157">
        <v>0</v>
      </c>
      <c r="AD37" s="185"/>
      <c r="AE37" s="185"/>
      <c r="AF37" s="185"/>
      <c r="AG37" s="477"/>
      <c r="AH37" s="477"/>
      <c r="AI37" s="477"/>
      <c r="AJ37" s="479"/>
      <c r="AK37" s="157"/>
      <c r="AL37" s="477"/>
      <c r="AM37" s="185"/>
      <c r="AN37" s="185"/>
      <c r="AO37" s="477"/>
      <c r="AP37" s="477"/>
      <c r="AQ37" s="477"/>
      <c r="AR37" s="479"/>
      <c r="AS37" s="157"/>
      <c r="AT37" s="477"/>
      <c r="AU37" s="477"/>
      <c r="AV37" s="185"/>
      <c r="AW37" s="185"/>
      <c r="AX37" s="477"/>
      <c r="AY37" s="477"/>
      <c r="AZ37" s="479"/>
      <c r="BA37" s="157">
        <v>0</v>
      </c>
      <c r="BB37" s="477"/>
      <c r="BC37" s="477"/>
      <c r="BD37" s="185"/>
      <c r="BE37" s="477"/>
      <c r="BF37" s="477"/>
      <c r="BG37" s="477"/>
      <c r="BH37" s="479"/>
      <c r="BI37" s="50"/>
      <c r="BJ37" s="51"/>
      <c r="BK37" s="51"/>
      <c r="BL37" s="52"/>
    </row>
    <row r="38" spans="1:64" ht="31.5" customHeight="1" x14ac:dyDescent="0.2">
      <c r="A38" s="437"/>
      <c r="B38" s="270"/>
      <c r="C38" s="416"/>
      <c r="D38" s="414"/>
      <c r="E38" s="416"/>
      <c r="F38" s="270"/>
      <c r="G38" s="270"/>
      <c r="H38" s="270"/>
      <c r="I38" s="416"/>
      <c r="J38" s="270"/>
      <c r="K38" s="273"/>
      <c r="L38" s="273"/>
      <c r="M38" s="261"/>
      <c r="N38" s="445"/>
      <c r="O38" s="445" t="s">
        <v>69</v>
      </c>
      <c r="P38" s="445"/>
      <c r="Q38" s="273"/>
      <c r="R38" s="273"/>
      <c r="S38" s="483"/>
      <c r="T38" s="447" t="s">
        <v>290</v>
      </c>
      <c r="U38" s="107" t="s">
        <v>264</v>
      </c>
      <c r="V38" s="449">
        <v>43100</v>
      </c>
      <c r="W38" s="291"/>
      <c r="X38" s="451">
        <v>140000000</v>
      </c>
      <c r="Y38" s="453"/>
      <c r="Z38" s="453">
        <v>140000000</v>
      </c>
      <c r="AA38" s="487"/>
      <c r="AB38" s="518"/>
      <c r="AC38" s="157">
        <v>0.99</v>
      </c>
      <c r="AD38" s="185"/>
      <c r="AE38" s="185"/>
      <c r="AF38" s="185"/>
      <c r="AG38" s="455"/>
      <c r="AH38" s="185"/>
      <c r="AI38" s="185"/>
      <c r="AJ38" s="97"/>
      <c r="AK38" s="157"/>
      <c r="AL38" s="185"/>
      <c r="AM38" s="185"/>
      <c r="AN38" s="185"/>
      <c r="AO38" s="476"/>
      <c r="AP38" s="185"/>
      <c r="AQ38" s="185"/>
      <c r="AR38" s="97"/>
      <c r="AS38" s="157"/>
      <c r="AT38" s="185"/>
      <c r="AU38" s="185"/>
      <c r="AV38" s="185"/>
      <c r="AW38" s="185"/>
      <c r="AX38" s="185"/>
      <c r="AY38" s="185"/>
      <c r="AZ38" s="187"/>
      <c r="BA38" s="157">
        <v>1</v>
      </c>
      <c r="BB38" s="185"/>
      <c r="BC38" s="185"/>
      <c r="BD38" s="185"/>
      <c r="BE38" s="185"/>
      <c r="BF38" s="185"/>
      <c r="BG38" s="185"/>
      <c r="BH38" s="187"/>
      <c r="BI38" s="50"/>
      <c r="BJ38" s="51"/>
      <c r="BK38" s="51"/>
      <c r="BL38" s="52"/>
    </row>
    <row r="39" spans="1:64" ht="28.5" customHeight="1" x14ac:dyDescent="0.2">
      <c r="A39" s="437"/>
      <c r="B39" s="270"/>
      <c r="C39" s="416"/>
      <c r="D39" s="414"/>
      <c r="E39" s="416"/>
      <c r="F39" s="270"/>
      <c r="G39" s="270"/>
      <c r="H39" s="270"/>
      <c r="I39" s="416"/>
      <c r="J39" s="270"/>
      <c r="K39" s="273"/>
      <c r="L39" s="273"/>
      <c r="M39" s="261"/>
      <c r="N39" s="446"/>
      <c r="O39" s="446"/>
      <c r="P39" s="446"/>
      <c r="Q39" s="273"/>
      <c r="R39" s="273"/>
      <c r="S39" s="483"/>
      <c r="T39" s="448"/>
      <c r="U39" s="108" t="s">
        <v>263</v>
      </c>
      <c r="V39" s="450"/>
      <c r="W39" s="291"/>
      <c r="X39" s="452"/>
      <c r="Y39" s="454"/>
      <c r="Z39" s="454"/>
      <c r="AA39" s="488"/>
      <c r="AB39" s="519"/>
      <c r="AC39" s="164">
        <v>0</v>
      </c>
      <c r="AD39" s="185"/>
      <c r="AE39" s="185"/>
      <c r="AF39" s="185"/>
      <c r="AG39" s="455"/>
      <c r="AH39" s="185"/>
      <c r="AI39" s="185"/>
      <c r="AJ39" s="98"/>
      <c r="AK39" s="164"/>
      <c r="AL39" s="185"/>
      <c r="AM39" s="185"/>
      <c r="AN39" s="185"/>
      <c r="AO39" s="477"/>
      <c r="AP39" s="185"/>
      <c r="AQ39" s="185"/>
      <c r="AR39" s="98"/>
      <c r="AS39" s="157"/>
      <c r="AT39" s="185"/>
      <c r="AU39" s="185"/>
      <c r="AV39" s="185"/>
      <c r="AW39" s="185"/>
      <c r="AX39" s="185"/>
      <c r="AY39" s="185"/>
      <c r="AZ39" s="187"/>
      <c r="BA39" s="164">
        <v>0</v>
      </c>
      <c r="BB39" s="185"/>
      <c r="BC39" s="185"/>
      <c r="BD39" s="185"/>
      <c r="BE39" s="185"/>
      <c r="BF39" s="185"/>
      <c r="BG39" s="185"/>
      <c r="BH39" s="187"/>
      <c r="BI39" s="50"/>
      <c r="BJ39" s="51"/>
      <c r="BK39" s="51"/>
      <c r="BL39" s="52"/>
    </row>
    <row r="40" spans="1:64" ht="45" customHeight="1" x14ac:dyDescent="0.2">
      <c r="A40" s="437"/>
      <c r="B40" s="270"/>
      <c r="C40" s="416"/>
      <c r="D40" s="414"/>
      <c r="E40" s="416"/>
      <c r="F40" s="270"/>
      <c r="G40" s="270"/>
      <c r="H40" s="270"/>
      <c r="I40" s="416"/>
      <c r="J40" s="270"/>
      <c r="K40" s="273"/>
      <c r="L40" s="273"/>
      <c r="M40" s="261"/>
      <c r="N40" s="445"/>
      <c r="O40" s="445" t="s">
        <v>69</v>
      </c>
      <c r="P40" s="445"/>
      <c r="Q40" s="273"/>
      <c r="R40" s="273"/>
      <c r="S40" s="483"/>
      <c r="T40" s="447" t="s">
        <v>288</v>
      </c>
      <c r="U40" s="489" t="s">
        <v>263</v>
      </c>
      <c r="V40" s="449">
        <v>42885</v>
      </c>
      <c r="W40" s="291"/>
      <c r="X40" s="485"/>
      <c r="Y40" s="486"/>
      <c r="Z40" s="486"/>
      <c r="AA40" s="492"/>
      <c r="AB40" s="529"/>
      <c r="AC40" s="459">
        <v>0.25</v>
      </c>
      <c r="AD40" s="476"/>
      <c r="AE40" s="455"/>
      <c r="AF40" s="455"/>
      <c r="AG40" s="455"/>
      <c r="AH40" s="455"/>
      <c r="AI40" s="455"/>
      <c r="AJ40" s="456"/>
      <c r="AK40" s="480"/>
      <c r="AL40" s="457"/>
      <c r="AM40" s="476"/>
      <c r="AN40" s="476"/>
      <c r="AO40" s="476"/>
      <c r="AP40" s="476"/>
      <c r="AQ40" s="476"/>
      <c r="AR40" s="478"/>
      <c r="AS40" s="480"/>
      <c r="AT40" s="476"/>
      <c r="AU40" s="476"/>
      <c r="AV40" s="476"/>
      <c r="AW40" s="476"/>
      <c r="AX40" s="476"/>
      <c r="AY40" s="476"/>
      <c r="AZ40" s="478"/>
      <c r="BA40" s="459">
        <v>1</v>
      </c>
      <c r="BB40" s="476"/>
      <c r="BC40" s="476"/>
      <c r="BD40" s="476"/>
      <c r="BE40" s="476"/>
      <c r="BF40" s="476"/>
      <c r="BG40" s="476"/>
      <c r="BH40" s="478"/>
      <c r="BI40" s="526"/>
      <c r="BJ40" s="527"/>
      <c r="BK40" s="527"/>
      <c r="BL40" s="530"/>
    </row>
    <row r="41" spans="1:64" ht="62.25" customHeight="1" x14ac:dyDescent="0.2">
      <c r="A41" s="437"/>
      <c r="B41" s="270"/>
      <c r="C41" s="416"/>
      <c r="D41" s="414"/>
      <c r="E41" s="416"/>
      <c r="F41" s="270"/>
      <c r="G41" s="270"/>
      <c r="H41" s="270"/>
      <c r="I41" s="416"/>
      <c r="J41" s="270"/>
      <c r="K41" s="273"/>
      <c r="L41" s="273"/>
      <c r="M41" s="261"/>
      <c r="N41" s="261"/>
      <c r="O41" s="261"/>
      <c r="P41" s="261"/>
      <c r="Q41" s="273"/>
      <c r="R41" s="273"/>
      <c r="S41" s="483"/>
      <c r="T41" s="484"/>
      <c r="U41" s="490"/>
      <c r="V41" s="450"/>
      <c r="W41" s="291"/>
      <c r="X41" s="485"/>
      <c r="Y41" s="486"/>
      <c r="Z41" s="486"/>
      <c r="AA41" s="492"/>
      <c r="AB41" s="529"/>
      <c r="AC41" s="459"/>
      <c r="AD41" s="477"/>
      <c r="AE41" s="455"/>
      <c r="AF41" s="455"/>
      <c r="AG41" s="455"/>
      <c r="AH41" s="455"/>
      <c r="AI41" s="455"/>
      <c r="AJ41" s="456"/>
      <c r="AK41" s="481"/>
      <c r="AL41" s="458"/>
      <c r="AM41" s="255"/>
      <c r="AN41" s="255"/>
      <c r="AO41" s="255"/>
      <c r="AP41" s="255"/>
      <c r="AQ41" s="255"/>
      <c r="AR41" s="495"/>
      <c r="AS41" s="522"/>
      <c r="AT41" s="255"/>
      <c r="AU41" s="255"/>
      <c r="AV41" s="255"/>
      <c r="AW41" s="255"/>
      <c r="AX41" s="255"/>
      <c r="AY41" s="255"/>
      <c r="AZ41" s="495"/>
      <c r="BA41" s="459"/>
      <c r="BB41" s="255"/>
      <c r="BC41" s="255"/>
      <c r="BD41" s="255"/>
      <c r="BE41" s="255"/>
      <c r="BF41" s="255"/>
      <c r="BG41" s="255"/>
      <c r="BH41" s="495"/>
      <c r="BI41" s="252"/>
      <c r="BJ41" s="528"/>
      <c r="BK41" s="528"/>
      <c r="BL41" s="524"/>
    </row>
    <row r="42" spans="1:64" ht="107.25" customHeight="1" x14ac:dyDescent="0.2">
      <c r="A42" s="437"/>
      <c r="B42" s="270"/>
      <c r="C42" s="416"/>
      <c r="D42" s="414"/>
      <c r="E42" s="416"/>
      <c r="F42" s="270"/>
      <c r="G42" s="270"/>
      <c r="H42" s="270"/>
      <c r="I42" s="416"/>
      <c r="J42" s="270"/>
      <c r="K42" s="273"/>
      <c r="L42" s="273"/>
      <c r="M42" s="261"/>
      <c r="N42" s="53"/>
      <c r="O42" s="99" t="s">
        <v>69</v>
      </c>
      <c r="P42" s="53"/>
      <c r="Q42" s="273"/>
      <c r="R42" s="273"/>
      <c r="S42" s="483"/>
      <c r="T42" s="134" t="s">
        <v>289</v>
      </c>
      <c r="U42" s="165" t="s">
        <v>263</v>
      </c>
      <c r="V42" s="202"/>
      <c r="W42" s="291"/>
      <c r="X42" s="92"/>
      <c r="Y42" s="190"/>
      <c r="Z42" s="190"/>
      <c r="AA42" s="191"/>
      <c r="AB42" s="192"/>
      <c r="AC42" s="157">
        <v>0.75</v>
      </c>
      <c r="AD42" s="185"/>
      <c r="AE42" s="185"/>
      <c r="AF42" s="185"/>
      <c r="AG42" s="185"/>
      <c r="AH42" s="185"/>
      <c r="AI42" s="185"/>
      <c r="AJ42" s="187"/>
      <c r="AK42" s="157"/>
      <c r="AL42" s="193"/>
      <c r="AM42" s="193"/>
      <c r="AN42" s="193"/>
      <c r="AO42" s="193"/>
      <c r="AP42" s="193"/>
      <c r="AQ42" s="193"/>
      <c r="AR42" s="56"/>
      <c r="AS42" s="163"/>
      <c r="AT42" s="193"/>
      <c r="AU42" s="193"/>
      <c r="AV42" s="193"/>
      <c r="AW42" s="193"/>
      <c r="AX42" s="193"/>
      <c r="AY42" s="193"/>
      <c r="AZ42" s="56"/>
      <c r="BA42" s="157">
        <v>1</v>
      </c>
      <c r="BB42" s="193"/>
      <c r="BC42" s="193"/>
      <c r="BD42" s="193"/>
      <c r="BE42" s="193"/>
      <c r="BF42" s="193"/>
      <c r="BG42" s="193"/>
      <c r="BH42" s="56"/>
      <c r="BI42" s="57"/>
      <c r="BJ42" s="58"/>
      <c r="BK42" s="58"/>
      <c r="BL42" s="59"/>
    </row>
    <row r="43" spans="1:64" ht="45" customHeight="1" x14ac:dyDescent="0.2">
      <c r="A43" s="437"/>
      <c r="B43" s="270"/>
      <c r="C43" s="416"/>
      <c r="D43" s="414"/>
      <c r="E43" s="416"/>
      <c r="F43" s="270"/>
      <c r="G43" s="270"/>
      <c r="H43" s="270"/>
      <c r="I43" s="416"/>
      <c r="J43" s="270"/>
      <c r="K43" s="273"/>
      <c r="L43" s="273"/>
      <c r="M43" s="261"/>
      <c r="N43" s="53"/>
      <c r="O43" s="99" t="s">
        <v>69</v>
      </c>
      <c r="P43" s="53"/>
      <c r="Q43" s="273"/>
      <c r="R43" s="273"/>
      <c r="S43" s="483"/>
      <c r="T43" s="134" t="s">
        <v>291</v>
      </c>
      <c r="U43" s="109" t="s">
        <v>340</v>
      </c>
      <c r="V43" s="100">
        <v>42674</v>
      </c>
      <c r="W43" s="291"/>
      <c r="X43" s="92"/>
      <c r="Y43" s="93"/>
      <c r="Z43" s="93"/>
      <c r="AA43" s="65"/>
      <c r="AB43" s="66"/>
      <c r="AC43" s="163">
        <v>1</v>
      </c>
      <c r="AD43" s="193"/>
      <c r="AE43" s="193"/>
      <c r="AF43" s="193"/>
      <c r="AG43" s="193"/>
      <c r="AH43" s="193"/>
      <c r="AI43" s="193"/>
      <c r="AJ43" s="56"/>
      <c r="AK43" s="163"/>
      <c r="AL43" s="193"/>
      <c r="AM43" s="193"/>
      <c r="AN43" s="193"/>
      <c r="AO43" s="193"/>
      <c r="AP43" s="193"/>
      <c r="AQ43" s="193"/>
      <c r="AR43" s="56"/>
      <c r="AS43" s="163"/>
      <c r="AT43" s="193"/>
      <c r="AU43" s="193"/>
      <c r="AV43" s="193"/>
      <c r="AW43" s="193"/>
      <c r="AX43" s="193"/>
      <c r="AY43" s="193"/>
      <c r="AZ43" s="56"/>
      <c r="BA43" s="163">
        <v>1</v>
      </c>
      <c r="BB43" s="193"/>
      <c r="BC43" s="193"/>
      <c r="BD43" s="193"/>
      <c r="BE43" s="193"/>
      <c r="BF43" s="193"/>
      <c r="BG43" s="193"/>
      <c r="BH43" s="56"/>
      <c r="BI43" s="57"/>
      <c r="BJ43" s="58"/>
      <c r="BK43" s="58"/>
      <c r="BL43" s="59"/>
    </row>
    <row r="44" spans="1:64" ht="46.5" customHeight="1" x14ac:dyDescent="0.2">
      <c r="A44" s="437"/>
      <c r="B44" s="270"/>
      <c r="C44" s="416"/>
      <c r="D44" s="414"/>
      <c r="E44" s="416"/>
      <c r="F44" s="270"/>
      <c r="G44" s="270"/>
      <c r="H44" s="270"/>
      <c r="I44" s="416"/>
      <c r="J44" s="270"/>
      <c r="K44" s="273"/>
      <c r="L44" s="273"/>
      <c r="M44" s="261"/>
      <c r="N44" s="445"/>
      <c r="O44" s="445" t="s">
        <v>69</v>
      </c>
      <c r="P44" s="445"/>
      <c r="Q44" s="273"/>
      <c r="R44" s="273"/>
      <c r="S44" s="483"/>
      <c r="T44" s="447" t="s">
        <v>294</v>
      </c>
      <c r="U44" s="106" t="s">
        <v>265</v>
      </c>
      <c r="V44" s="449">
        <v>43100</v>
      </c>
      <c r="W44" s="291"/>
      <c r="X44" s="451"/>
      <c r="Y44" s="466"/>
      <c r="Z44" s="466"/>
      <c r="AA44" s="469"/>
      <c r="AB44" s="474"/>
      <c r="AC44" s="169">
        <v>0.25</v>
      </c>
      <c r="AD44" s="186"/>
      <c r="AE44" s="186"/>
      <c r="AF44" s="186"/>
      <c r="AG44" s="476"/>
      <c r="AH44" s="476"/>
      <c r="AI44" s="186"/>
      <c r="AJ44" s="478"/>
      <c r="AK44" s="168"/>
      <c r="AL44" s="476"/>
      <c r="AM44" s="186"/>
      <c r="AN44" s="186"/>
      <c r="AO44" s="476"/>
      <c r="AP44" s="476"/>
      <c r="AQ44" s="476"/>
      <c r="AR44" s="478"/>
      <c r="AS44" s="168"/>
      <c r="AT44" s="476"/>
      <c r="AU44" s="186"/>
      <c r="AV44" s="186"/>
      <c r="AW44" s="476"/>
      <c r="AX44" s="476"/>
      <c r="AY44" s="476"/>
      <c r="AZ44" s="478"/>
      <c r="BA44" s="169">
        <v>0.52</v>
      </c>
      <c r="BB44" s="476"/>
      <c r="BC44" s="186"/>
      <c r="BD44" s="186"/>
      <c r="BE44" s="476"/>
      <c r="BF44" s="476"/>
      <c r="BG44" s="476"/>
      <c r="BH44" s="478"/>
      <c r="BI44" s="81"/>
      <c r="BJ44" s="82" t="s">
        <v>293</v>
      </c>
      <c r="BK44" s="82"/>
      <c r="BL44" s="83"/>
    </row>
    <row r="45" spans="1:64" ht="33" customHeight="1" x14ac:dyDescent="0.2">
      <c r="A45" s="437"/>
      <c r="B45" s="270"/>
      <c r="C45" s="416"/>
      <c r="D45" s="414"/>
      <c r="E45" s="416"/>
      <c r="F45" s="270"/>
      <c r="G45" s="270"/>
      <c r="H45" s="270"/>
      <c r="I45" s="416"/>
      <c r="J45" s="270"/>
      <c r="K45" s="273"/>
      <c r="L45" s="273"/>
      <c r="M45" s="261"/>
      <c r="N45" s="446"/>
      <c r="O45" s="446"/>
      <c r="P45" s="446"/>
      <c r="Q45" s="273"/>
      <c r="R45" s="273"/>
      <c r="S45" s="483"/>
      <c r="T45" s="484"/>
      <c r="U45" s="106" t="s">
        <v>263</v>
      </c>
      <c r="V45" s="450"/>
      <c r="W45" s="291"/>
      <c r="X45" s="452"/>
      <c r="Y45" s="472"/>
      <c r="Z45" s="472"/>
      <c r="AA45" s="473"/>
      <c r="AB45" s="475"/>
      <c r="AC45" s="169">
        <v>0</v>
      </c>
      <c r="AD45" s="186"/>
      <c r="AE45" s="186"/>
      <c r="AF45" s="186"/>
      <c r="AG45" s="477"/>
      <c r="AH45" s="477"/>
      <c r="AI45" s="186"/>
      <c r="AJ45" s="479"/>
      <c r="AK45" s="168"/>
      <c r="AL45" s="477"/>
      <c r="AM45" s="186"/>
      <c r="AN45" s="186"/>
      <c r="AO45" s="477"/>
      <c r="AP45" s="477"/>
      <c r="AQ45" s="477"/>
      <c r="AR45" s="479"/>
      <c r="AS45" s="168"/>
      <c r="AT45" s="477"/>
      <c r="AU45" s="186"/>
      <c r="AV45" s="186"/>
      <c r="AW45" s="477"/>
      <c r="AX45" s="477"/>
      <c r="AY45" s="477"/>
      <c r="AZ45" s="479"/>
      <c r="BA45" s="169">
        <v>0</v>
      </c>
      <c r="BB45" s="477"/>
      <c r="BC45" s="186"/>
      <c r="BD45" s="186"/>
      <c r="BE45" s="477"/>
      <c r="BF45" s="477"/>
      <c r="BG45" s="477"/>
      <c r="BH45" s="479"/>
      <c r="BI45" s="81"/>
      <c r="BJ45" s="82"/>
      <c r="BK45" s="82"/>
      <c r="BL45" s="83"/>
    </row>
    <row r="46" spans="1:64" ht="78" customHeight="1" x14ac:dyDescent="0.2">
      <c r="A46" s="437"/>
      <c r="B46" s="270"/>
      <c r="C46" s="416"/>
      <c r="D46" s="414"/>
      <c r="E46" s="416"/>
      <c r="F46" s="270"/>
      <c r="G46" s="270"/>
      <c r="H46" s="270"/>
      <c r="I46" s="416"/>
      <c r="J46" s="270"/>
      <c r="K46" s="273"/>
      <c r="L46" s="273"/>
      <c r="M46" s="261"/>
      <c r="N46" s="135"/>
      <c r="O46" s="135"/>
      <c r="P46" s="135"/>
      <c r="Q46" s="273"/>
      <c r="R46" s="273"/>
      <c r="S46" s="483"/>
      <c r="T46" s="515" t="s">
        <v>292</v>
      </c>
      <c r="U46" s="166" t="s">
        <v>296</v>
      </c>
      <c r="V46" s="461">
        <v>44440</v>
      </c>
      <c r="W46" s="291"/>
      <c r="X46" s="451">
        <v>20792912781.700001</v>
      </c>
      <c r="Y46" s="466">
        <f>X46</f>
        <v>20792912781.700001</v>
      </c>
      <c r="Z46" s="466"/>
      <c r="AA46" s="469"/>
      <c r="AB46" s="474"/>
      <c r="AC46" s="167">
        <f>0.05*100%</f>
        <v>0.05</v>
      </c>
      <c r="AD46" s="186"/>
      <c r="AE46" s="186"/>
      <c r="AF46" s="186"/>
      <c r="AG46" s="186"/>
      <c r="AH46" s="186"/>
      <c r="AI46" s="186"/>
      <c r="AJ46" s="189"/>
      <c r="AK46" s="168"/>
      <c r="AL46" s="186"/>
      <c r="AM46" s="186"/>
      <c r="AN46" s="186"/>
      <c r="AO46" s="186"/>
      <c r="AP46" s="186"/>
      <c r="AQ46" s="186"/>
      <c r="AR46" s="189"/>
      <c r="AS46" s="168"/>
      <c r="AT46" s="186"/>
      <c r="AU46" s="186"/>
      <c r="AV46" s="186"/>
      <c r="AW46" s="186"/>
      <c r="AX46" s="186"/>
      <c r="AY46" s="186"/>
      <c r="AZ46" s="189"/>
      <c r="BA46" s="167">
        <v>0.2</v>
      </c>
      <c r="BB46" s="186"/>
      <c r="BC46" s="186"/>
      <c r="BD46" s="186"/>
      <c r="BE46" s="186"/>
      <c r="BF46" s="186"/>
      <c r="BG46" s="186"/>
      <c r="BH46" s="189"/>
      <c r="BI46" s="81"/>
      <c r="BJ46" s="82"/>
      <c r="BK46" s="82"/>
      <c r="BL46" s="83"/>
    </row>
    <row r="47" spans="1:64" ht="72" customHeight="1" x14ac:dyDescent="0.2">
      <c r="A47" s="437"/>
      <c r="B47" s="270"/>
      <c r="C47" s="416"/>
      <c r="D47" s="414"/>
      <c r="E47" s="416"/>
      <c r="F47" s="270"/>
      <c r="G47" s="270"/>
      <c r="H47" s="270"/>
      <c r="I47" s="416"/>
      <c r="J47" s="270"/>
      <c r="K47" s="273"/>
      <c r="L47" s="273"/>
      <c r="M47" s="261"/>
      <c r="N47" s="135"/>
      <c r="O47" s="135"/>
      <c r="P47" s="135"/>
      <c r="Q47" s="273"/>
      <c r="R47" s="273"/>
      <c r="S47" s="483"/>
      <c r="T47" s="516"/>
      <c r="U47" s="166" t="s">
        <v>297</v>
      </c>
      <c r="V47" s="517"/>
      <c r="W47" s="291"/>
      <c r="X47" s="452"/>
      <c r="Y47" s="472"/>
      <c r="Z47" s="472"/>
      <c r="AA47" s="473"/>
      <c r="AB47" s="475"/>
      <c r="AC47" s="167">
        <f>AC46</f>
        <v>0.05</v>
      </c>
      <c r="AD47" s="186"/>
      <c r="AE47" s="186"/>
      <c r="AF47" s="186"/>
      <c r="AG47" s="186"/>
      <c r="AH47" s="186"/>
      <c r="AI47" s="186"/>
      <c r="AJ47" s="189"/>
      <c r="AK47" s="168"/>
      <c r="AL47" s="186"/>
      <c r="AM47" s="186"/>
      <c r="AN47" s="186"/>
      <c r="AO47" s="186"/>
      <c r="AP47" s="186"/>
      <c r="AQ47" s="186"/>
      <c r="AR47" s="189"/>
      <c r="AS47" s="168"/>
      <c r="AT47" s="186"/>
      <c r="AU47" s="186"/>
      <c r="AV47" s="186"/>
      <c r="AW47" s="186"/>
      <c r="AX47" s="186"/>
      <c r="AY47" s="186"/>
      <c r="AZ47" s="189"/>
      <c r="BA47" s="167">
        <v>0.2</v>
      </c>
      <c r="BB47" s="186"/>
      <c r="BC47" s="186"/>
      <c r="BD47" s="186"/>
      <c r="BE47" s="186"/>
      <c r="BF47" s="186"/>
      <c r="BG47" s="186"/>
      <c r="BH47" s="189"/>
      <c r="BI47" s="81"/>
      <c r="BJ47" s="82"/>
      <c r="BK47" s="82"/>
      <c r="BL47" s="83"/>
    </row>
    <row r="48" spans="1:64" ht="54.75" customHeight="1" x14ac:dyDescent="0.2">
      <c r="A48" s="437"/>
      <c r="B48" s="270"/>
      <c r="C48" s="416"/>
      <c r="D48" s="414"/>
      <c r="E48" s="416"/>
      <c r="F48" s="270"/>
      <c r="G48" s="270"/>
      <c r="H48" s="270"/>
      <c r="I48" s="416"/>
      <c r="J48" s="270"/>
      <c r="K48" s="273"/>
      <c r="L48" s="273"/>
      <c r="M48" s="261"/>
      <c r="N48" s="445"/>
      <c r="O48" s="445" t="s">
        <v>69</v>
      </c>
      <c r="P48" s="445"/>
      <c r="Q48" s="273"/>
      <c r="R48" s="273"/>
      <c r="S48" s="483"/>
      <c r="T48" s="447" t="s">
        <v>295</v>
      </c>
      <c r="U48" s="109" t="s">
        <v>266</v>
      </c>
      <c r="V48" s="461">
        <v>43100</v>
      </c>
      <c r="W48" s="291"/>
      <c r="X48" s="451">
        <v>600000000</v>
      </c>
      <c r="Y48" s="466"/>
      <c r="Z48" s="466">
        <v>600000000</v>
      </c>
      <c r="AA48" s="469"/>
      <c r="AB48" s="474"/>
      <c r="AC48" s="195">
        <v>0.85</v>
      </c>
      <c r="AD48" s="476"/>
      <c r="AE48" s="186"/>
      <c r="AF48" s="186"/>
      <c r="AG48" s="476"/>
      <c r="AH48" s="476"/>
      <c r="AI48" s="476"/>
      <c r="AJ48" s="478"/>
      <c r="AK48" s="195"/>
      <c r="AL48" s="476"/>
      <c r="AM48" s="186"/>
      <c r="AN48" s="186"/>
      <c r="AO48" s="476"/>
      <c r="AP48" s="476"/>
      <c r="AQ48" s="476"/>
      <c r="AR48" s="478"/>
      <c r="AS48" s="195"/>
      <c r="AT48" s="476"/>
      <c r="AU48" s="186"/>
      <c r="AV48" s="186"/>
      <c r="AW48" s="476"/>
      <c r="AX48" s="476"/>
      <c r="AY48" s="476"/>
      <c r="AZ48" s="478"/>
      <c r="BA48" s="195">
        <v>1</v>
      </c>
      <c r="BB48" s="476"/>
      <c r="BC48" s="186"/>
      <c r="BD48" s="186"/>
      <c r="BE48" s="476"/>
      <c r="BF48" s="476"/>
      <c r="BG48" s="476"/>
      <c r="BH48" s="478"/>
      <c r="BI48" s="81"/>
      <c r="BJ48" s="82"/>
      <c r="BK48" s="82"/>
      <c r="BL48" s="83"/>
    </row>
    <row r="49" spans="1:64" ht="42.75" customHeight="1" x14ac:dyDescent="0.2">
      <c r="A49" s="437"/>
      <c r="B49" s="270"/>
      <c r="C49" s="416"/>
      <c r="D49" s="414"/>
      <c r="E49" s="416"/>
      <c r="F49" s="270"/>
      <c r="G49" s="270"/>
      <c r="H49" s="270"/>
      <c r="I49" s="416"/>
      <c r="J49" s="270"/>
      <c r="K49" s="273"/>
      <c r="L49" s="273"/>
      <c r="M49" s="261"/>
      <c r="N49" s="261"/>
      <c r="O49" s="261"/>
      <c r="P49" s="261"/>
      <c r="Q49" s="273"/>
      <c r="R49" s="273"/>
      <c r="S49" s="483"/>
      <c r="T49" s="448"/>
      <c r="U49" s="110" t="s">
        <v>267</v>
      </c>
      <c r="V49" s="462"/>
      <c r="W49" s="291"/>
      <c r="X49" s="464"/>
      <c r="Y49" s="467"/>
      <c r="Z49" s="467"/>
      <c r="AA49" s="470"/>
      <c r="AB49" s="493"/>
      <c r="AC49" s="199">
        <v>1</v>
      </c>
      <c r="AD49" s="255"/>
      <c r="AE49" s="193"/>
      <c r="AF49" s="193"/>
      <c r="AG49" s="255"/>
      <c r="AH49" s="255"/>
      <c r="AI49" s="255"/>
      <c r="AJ49" s="495"/>
      <c r="AK49" s="199"/>
      <c r="AL49" s="255"/>
      <c r="AM49" s="193"/>
      <c r="AN49" s="193"/>
      <c r="AO49" s="255"/>
      <c r="AP49" s="255"/>
      <c r="AQ49" s="255"/>
      <c r="AR49" s="495"/>
      <c r="AS49" s="170"/>
      <c r="AT49" s="255"/>
      <c r="AU49" s="193"/>
      <c r="AV49" s="193"/>
      <c r="AW49" s="255"/>
      <c r="AX49" s="255"/>
      <c r="AY49" s="255"/>
      <c r="AZ49" s="495"/>
      <c r="BA49" s="199">
        <v>1</v>
      </c>
      <c r="BB49" s="255"/>
      <c r="BC49" s="193"/>
      <c r="BD49" s="193"/>
      <c r="BE49" s="255"/>
      <c r="BF49" s="255"/>
      <c r="BG49" s="255"/>
      <c r="BH49" s="495"/>
      <c r="BI49" s="57"/>
      <c r="BJ49" s="58"/>
      <c r="BK49" s="58"/>
      <c r="BL49" s="59"/>
    </row>
    <row r="50" spans="1:64" ht="30.75" customHeight="1" x14ac:dyDescent="0.2">
      <c r="A50" s="437"/>
      <c r="B50" s="270"/>
      <c r="C50" s="416"/>
      <c r="D50" s="414"/>
      <c r="E50" s="416"/>
      <c r="F50" s="270"/>
      <c r="G50" s="270"/>
      <c r="H50" s="270"/>
      <c r="I50" s="416"/>
      <c r="J50" s="270"/>
      <c r="K50" s="273"/>
      <c r="L50" s="273"/>
      <c r="M50" s="261"/>
      <c r="N50" s="261"/>
      <c r="O50" s="261"/>
      <c r="P50" s="261"/>
      <c r="Q50" s="273"/>
      <c r="R50" s="273"/>
      <c r="S50" s="483"/>
      <c r="T50" s="448"/>
      <c r="U50" s="111" t="s">
        <v>268</v>
      </c>
      <c r="V50" s="462"/>
      <c r="W50" s="291"/>
      <c r="X50" s="464"/>
      <c r="Y50" s="467"/>
      <c r="Z50" s="467"/>
      <c r="AA50" s="470"/>
      <c r="AB50" s="493"/>
      <c r="AC50" s="196">
        <v>0.95</v>
      </c>
      <c r="AD50" s="255"/>
      <c r="AE50" s="184"/>
      <c r="AF50" s="184"/>
      <c r="AG50" s="255"/>
      <c r="AH50" s="255"/>
      <c r="AI50" s="255"/>
      <c r="AJ50" s="495"/>
      <c r="AK50" s="196"/>
      <c r="AL50" s="255"/>
      <c r="AM50" s="184"/>
      <c r="AN50" s="184"/>
      <c r="AO50" s="255"/>
      <c r="AP50" s="255"/>
      <c r="AQ50" s="255"/>
      <c r="AR50" s="495"/>
      <c r="AS50" s="171"/>
      <c r="AT50" s="255"/>
      <c r="AU50" s="184"/>
      <c r="AV50" s="184"/>
      <c r="AW50" s="255"/>
      <c r="AX50" s="255"/>
      <c r="AY50" s="255"/>
      <c r="AZ50" s="495"/>
      <c r="BA50" s="196">
        <v>1</v>
      </c>
      <c r="BB50" s="255"/>
      <c r="BC50" s="184"/>
      <c r="BD50" s="184"/>
      <c r="BE50" s="255"/>
      <c r="BF50" s="255"/>
      <c r="BG50" s="255"/>
      <c r="BH50" s="495"/>
      <c r="BI50" s="94"/>
      <c r="BJ50" s="95"/>
      <c r="BK50" s="95"/>
      <c r="BL50" s="96"/>
    </row>
    <row r="51" spans="1:64" ht="33.75" customHeight="1" thickBot="1" x14ac:dyDescent="0.25">
      <c r="A51" s="437"/>
      <c r="B51" s="270"/>
      <c r="C51" s="416"/>
      <c r="D51" s="414"/>
      <c r="E51" s="416"/>
      <c r="F51" s="270"/>
      <c r="G51" s="270"/>
      <c r="H51" s="270"/>
      <c r="I51" s="416"/>
      <c r="J51" s="270"/>
      <c r="K51" s="273"/>
      <c r="L51" s="273"/>
      <c r="M51" s="262"/>
      <c r="N51" s="261"/>
      <c r="O51" s="261"/>
      <c r="P51" s="261"/>
      <c r="Q51" s="273"/>
      <c r="R51" s="273"/>
      <c r="S51" s="483"/>
      <c r="T51" s="460"/>
      <c r="U51" s="112" t="s">
        <v>263</v>
      </c>
      <c r="V51" s="463"/>
      <c r="W51" s="292"/>
      <c r="X51" s="465"/>
      <c r="Y51" s="468"/>
      <c r="Z51" s="468"/>
      <c r="AA51" s="471"/>
      <c r="AB51" s="494"/>
      <c r="AC51" s="172">
        <v>0</v>
      </c>
      <c r="AD51" s="256"/>
      <c r="AE51" s="75"/>
      <c r="AF51" s="75"/>
      <c r="AG51" s="256"/>
      <c r="AH51" s="256"/>
      <c r="AI51" s="256"/>
      <c r="AJ51" s="496"/>
      <c r="AK51" s="172"/>
      <c r="AL51" s="256"/>
      <c r="AM51" s="75"/>
      <c r="AN51" s="75"/>
      <c r="AO51" s="256"/>
      <c r="AP51" s="256"/>
      <c r="AQ51" s="256"/>
      <c r="AR51" s="496"/>
      <c r="AS51" s="173"/>
      <c r="AT51" s="256"/>
      <c r="AU51" s="75"/>
      <c r="AV51" s="75"/>
      <c r="AW51" s="256"/>
      <c r="AX51" s="256"/>
      <c r="AY51" s="256"/>
      <c r="AZ51" s="496"/>
      <c r="BA51" s="172">
        <v>0</v>
      </c>
      <c r="BB51" s="256"/>
      <c r="BC51" s="75"/>
      <c r="BD51" s="75"/>
      <c r="BE51" s="256"/>
      <c r="BF51" s="256"/>
      <c r="BG51" s="256"/>
      <c r="BH51" s="496"/>
      <c r="BI51" s="78"/>
      <c r="BJ51" s="79"/>
      <c r="BK51" s="79"/>
      <c r="BL51" s="80"/>
    </row>
    <row r="52" spans="1:64" ht="30.75" customHeight="1" x14ac:dyDescent="0.2">
      <c r="A52" s="425" t="s">
        <v>54</v>
      </c>
      <c r="B52" s="419" t="s">
        <v>55</v>
      </c>
      <c r="C52" s="422" t="s">
        <v>56</v>
      </c>
      <c r="D52" s="428">
        <v>22</v>
      </c>
      <c r="E52" s="431">
        <v>17</v>
      </c>
      <c r="F52" s="419" t="s">
        <v>57</v>
      </c>
      <c r="G52" s="419" t="s">
        <v>58</v>
      </c>
      <c r="H52" s="419" t="s">
        <v>337</v>
      </c>
      <c r="I52" s="422" t="s">
        <v>64</v>
      </c>
      <c r="J52" s="269">
        <v>0</v>
      </c>
      <c r="K52" s="272">
        <v>1</v>
      </c>
      <c r="L52" s="272">
        <v>1</v>
      </c>
      <c r="M52" s="29"/>
      <c r="N52" s="30"/>
      <c r="O52" s="30"/>
      <c r="P52" s="30"/>
      <c r="Q52" s="275"/>
      <c r="R52" s="275"/>
      <c r="S52" s="278"/>
      <c r="T52" s="266"/>
      <c r="U52" s="117"/>
      <c r="V52" s="32"/>
      <c r="W52" s="33"/>
      <c r="X52" s="27">
        <f>SUM(Y52:AB52)</f>
        <v>0</v>
      </c>
      <c r="Y52" s="34"/>
      <c r="Z52" s="34"/>
      <c r="AA52" s="34"/>
      <c r="AB52" s="35"/>
      <c r="AC52" s="36"/>
      <c r="AD52" s="36"/>
      <c r="AE52" s="36"/>
      <c r="AF52" s="36"/>
      <c r="AG52" s="36"/>
      <c r="AH52" s="36"/>
      <c r="AI52" s="36"/>
      <c r="AJ52" s="37"/>
      <c r="AK52" s="38"/>
      <c r="AL52" s="38"/>
      <c r="AM52" s="38"/>
      <c r="AN52" s="38"/>
      <c r="AO52" s="38"/>
      <c r="AP52" s="38"/>
      <c r="AQ52" s="38"/>
      <c r="AR52" s="39"/>
      <c r="AS52" s="38"/>
      <c r="AT52" s="38"/>
      <c r="AU52" s="38"/>
      <c r="AV52" s="38"/>
      <c r="AW52" s="38"/>
      <c r="AX52" s="38"/>
      <c r="AY52" s="38"/>
      <c r="AZ52" s="39"/>
      <c r="BA52" s="38"/>
      <c r="BB52" s="38"/>
      <c r="BC52" s="38"/>
      <c r="BD52" s="38"/>
      <c r="BE52" s="38"/>
      <c r="BF52" s="38"/>
      <c r="BG52" s="38"/>
      <c r="BH52" s="153"/>
      <c r="BI52" s="497"/>
      <c r="BJ52" s="500"/>
      <c r="BK52" s="503"/>
      <c r="BL52" s="506" t="s">
        <v>338</v>
      </c>
    </row>
    <row r="53" spans="1:64" ht="30.75" customHeight="1" x14ac:dyDescent="0.2">
      <c r="A53" s="426"/>
      <c r="B53" s="420"/>
      <c r="C53" s="423"/>
      <c r="D53" s="429"/>
      <c r="E53" s="432"/>
      <c r="F53" s="420"/>
      <c r="G53" s="420"/>
      <c r="H53" s="420"/>
      <c r="I53" s="423"/>
      <c r="J53" s="270"/>
      <c r="K53" s="273"/>
      <c r="L53" s="273"/>
      <c r="M53" s="43"/>
      <c r="N53" s="44"/>
      <c r="O53" s="44"/>
      <c r="P53" s="44"/>
      <c r="Q53" s="276"/>
      <c r="R53" s="276"/>
      <c r="S53" s="279"/>
      <c r="T53" s="267"/>
      <c r="U53" s="118"/>
      <c r="V53" s="46"/>
      <c r="W53" s="47"/>
      <c r="X53" s="28"/>
      <c r="Y53" s="48"/>
      <c r="Z53" s="48"/>
      <c r="AA53" s="48"/>
      <c r="AB53" s="49"/>
      <c r="AC53" s="36"/>
      <c r="AD53" s="36"/>
      <c r="AE53" s="36"/>
      <c r="AF53" s="36"/>
      <c r="AG53" s="36"/>
      <c r="AH53" s="36"/>
      <c r="AI53" s="36"/>
      <c r="AJ53" s="37"/>
      <c r="AK53" s="36"/>
      <c r="AL53" s="36"/>
      <c r="AM53" s="36"/>
      <c r="AN53" s="36"/>
      <c r="AO53" s="36"/>
      <c r="AP53" s="36"/>
      <c r="AQ53" s="36"/>
      <c r="AR53" s="37"/>
      <c r="AS53" s="36"/>
      <c r="AT53" s="36"/>
      <c r="AU53" s="36"/>
      <c r="AV53" s="36"/>
      <c r="AW53" s="36"/>
      <c r="AX53" s="36"/>
      <c r="AY53" s="36"/>
      <c r="AZ53" s="37"/>
      <c r="BA53" s="36"/>
      <c r="BB53" s="36"/>
      <c r="BC53" s="36"/>
      <c r="BD53" s="36"/>
      <c r="BE53" s="36"/>
      <c r="BF53" s="36"/>
      <c r="BG53" s="36"/>
      <c r="BH53" s="154"/>
      <c r="BI53" s="498"/>
      <c r="BJ53" s="501"/>
      <c r="BK53" s="504"/>
      <c r="BL53" s="507"/>
    </row>
    <row r="54" spans="1:64" ht="30.75" customHeight="1" x14ac:dyDescent="0.2">
      <c r="A54" s="426"/>
      <c r="B54" s="420"/>
      <c r="C54" s="423"/>
      <c r="D54" s="429"/>
      <c r="E54" s="432"/>
      <c r="F54" s="420"/>
      <c r="G54" s="420"/>
      <c r="H54" s="420"/>
      <c r="I54" s="423"/>
      <c r="J54" s="270"/>
      <c r="K54" s="273"/>
      <c r="L54" s="273"/>
      <c r="M54" s="43"/>
      <c r="N54" s="44"/>
      <c r="O54" s="44"/>
      <c r="P54" s="44"/>
      <c r="Q54" s="276"/>
      <c r="R54" s="276"/>
      <c r="S54" s="279"/>
      <c r="T54" s="267"/>
      <c r="U54" s="118"/>
      <c r="V54" s="46"/>
      <c r="W54" s="47"/>
      <c r="X54" s="28"/>
      <c r="Y54" s="48"/>
      <c r="Z54" s="48"/>
      <c r="AA54" s="48"/>
      <c r="AB54" s="49"/>
      <c r="AC54" s="36"/>
      <c r="AD54" s="36"/>
      <c r="AE54" s="36"/>
      <c r="AF54" s="36"/>
      <c r="AG54" s="36"/>
      <c r="AH54" s="36"/>
      <c r="AI54" s="36"/>
      <c r="AJ54" s="37"/>
      <c r="AK54" s="36"/>
      <c r="AL54" s="36"/>
      <c r="AM54" s="36"/>
      <c r="AN54" s="36"/>
      <c r="AO54" s="36"/>
      <c r="AP54" s="36"/>
      <c r="AQ54" s="36"/>
      <c r="AR54" s="37"/>
      <c r="AS54" s="36"/>
      <c r="AT54" s="36"/>
      <c r="AU54" s="36"/>
      <c r="AV54" s="36"/>
      <c r="AW54" s="36"/>
      <c r="AX54" s="36"/>
      <c r="AY54" s="36"/>
      <c r="AZ54" s="37"/>
      <c r="BA54" s="36"/>
      <c r="BB54" s="36"/>
      <c r="BC54" s="36"/>
      <c r="BD54" s="36"/>
      <c r="BE54" s="36"/>
      <c r="BF54" s="36"/>
      <c r="BG54" s="36"/>
      <c r="BH54" s="154"/>
      <c r="BI54" s="498"/>
      <c r="BJ54" s="501"/>
      <c r="BK54" s="504"/>
      <c r="BL54" s="507"/>
    </row>
    <row r="55" spans="1:64" ht="30.75" customHeight="1" x14ac:dyDescent="0.2">
      <c r="A55" s="426"/>
      <c r="B55" s="420"/>
      <c r="C55" s="423"/>
      <c r="D55" s="429"/>
      <c r="E55" s="432"/>
      <c r="F55" s="420"/>
      <c r="G55" s="420"/>
      <c r="H55" s="420"/>
      <c r="I55" s="423"/>
      <c r="J55" s="270"/>
      <c r="K55" s="273"/>
      <c r="L55" s="273"/>
      <c r="M55" s="43"/>
      <c r="N55" s="44"/>
      <c r="O55" s="44"/>
      <c r="P55" s="44"/>
      <c r="Q55" s="276"/>
      <c r="R55" s="276"/>
      <c r="S55" s="279"/>
      <c r="T55" s="267"/>
      <c r="U55" s="118"/>
      <c r="V55" s="46"/>
      <c r="W55" s="47"/>
      <c r="X55" s="28"/>
      <c r="Y55" s="48"/>
      <c r="Z55" s="48"/>
      <c r="AA55" s="48"/>
      <c r="AB55" s="49"/>
      <c r="AC55" s="36"/>
      <c r="AD55" s="36"/>
      <c r="AE55" s="36"/>
      <c r="AF55" s="36"/>
      <c r="AG55" s="36"/>
      <c r="AH55" s="36"/>
      <c r="AI55" s="36"/>
      <c r="AJ55" s="37"/>
      <c r="AK55" s="36"/>
      <c r="AL55" s="36"/>
      <c r="AM55" s="36"/>
      <c r="AN55" s="36"/>
      <c r="AO55" s="36"/>
      <c r="AP55" s="36"/>
      <c r="AQ55" s="36"/>
      <c r="AR55" s="37"/>
      <c r="AS55" s="36"/>
      <c r="AT55" s="36"/>
      <c r="AU55" s="36"/>
      <c r="AV55" s="36"/>
      <c r="AW55" s="36"/>
      <c r="AX55" s="36"/>
      <c r="AY55" s="36"/>
      <c r="AZ55" s="37"/>
      <c r="BA55" s="36"/>
      <c r="BB55" s="36"/>
      <c r="BC55" s="36"/>
      <c r="BD55" s="36"/>
      <c r="BE55" s="36"/>
      <c r="BF55" s="36"/>
      <c r="BG55" s="36"/>
      <c r="BH55" s="154"/>
      <c r="BI55" s="498"/>
      <c r="BJ55" s="501"/>
      <c r="BK55" s="504"/>
      <c r="BL55" s="507"/>
    </row>
    <row r="56" spans="1:64" ht="30.75" customHeight="1" x14ac:dyDescent="0.2">
      <c r="A56" s="426"/>
      <c r="B56" s="420"/>
      <c r="C56" s="423"/>
      <c r="D56" s="429"/>
      <c r="E56" s="432"/>
      <c r="F56" s="420"/>
      <c r="G56" s="420"/>
      <c r="H56" s="420"/>
      <c r="I56" s="423"/>
      <c r="J56" s="270"/>
      <c r="K56" s="273"/>
      <c r="L56" s="273"/>
      <c r="M56" s="43"/>
      <c r="N56" s="53"/>
      <c r="O56" s="53"/>
      <c r="P56" s="53"/>
      <c r="Q56" s="276"/>
      <c r="R56" s="276"/>
      <c r="S56" s="279"/>
      <c r="T56" s="267"/>
      <c r="U56" s="118"/>
      <c r="V56" s="46"/>
      <c r="W56" s="47"/>
      <c r="X56" s="54"/>
      <c r="Y56" s="48"/>
      <c r="Z56" s="48"/>
      <c r="AA56" s="48"/>
      <c r="AB56" s="49"/>
      <c r="AC56" s="36"/>
      <c r="AD56" s="36"/>
      <c r="AE56" s="36"/>
      <c r="AF56" s="36"/>
      <c r="AG56" s="36"/>
      <c r="AH56" s="36"/>
      <c r="AI56" s="36"/>
      <c r="AJ56" s="37"/>
      <c r="AK56" s="55"/>
      <c r="AL56" s="55"/>
      <c r="AM56" s="55"/>
      <c r="AN56" s="55"/>
      <c r="AO56" s="55"/>
      <c r="AP56" s="55"/>
      <c r="AQ56" s="55"/>
      <c r="AR56" s="56"/>
      <c r="AS56" s="55"/>
      <c r="AT56" s="55"/>
      <c r="AU56" s="55"/>
      <c r="AV56" s="55"/>
      <c r="AW56" s="55"/>
      <c r="AX56" s="55"/>
      <c r="AY56" s="55"/>
      <c r="AZ56" s="56"/>
      <c r="BA56" s="55"/>
      <c r="BB56" s="55"/>
      <c r="BC56" s="55"/>
      <c r="BD56" s="55"/>
      <c r="BE56" s="55"/>
      <c r="BF56" s="55"/>
      <c r="BG56" s="55"/>
      <c r="BH56" s="155"/>
      <c r="BI56" s="498"/>
      <c r="BJ56" s="501"/>
      <c r="BK56" s="504"/>
      <c r="BL56" s="507"/>
    </row>
    <row r="57" spans="1:64" ht="30.75" customHeight="1" x14ac:dyDescent="0.2">
      <c r="A57" s="426"/>
      <c r="B57" s="420"/>
      <c r="C57" s="423"/>
      <c r="D57" s="429"/>
      <c r="E57" s="432"/>
      <c r="F57" s="420"/>
      <c r="G57" s="420"/>
      <c r="H57" s="420"/>
      <c r="I57" s="423"/>
      <c r="J57" s="270"/>
      <c r="K57" s="273"/>
      <c r="L57" s="273"/>
      <c r="M57" s="60"/>
      <c r="N57" s="53"/>
      <c r="O57" s="53"/>
      <c r="P57" s="53"/>
      <c r="Q57" s="276"/>
      <c r="R57" s="276"/>
      <c r="S57" s="279"/>
      <c r="T57" s="267"/>
      <c r="U57" s="119"/>
      <c r="V57" s="62"/>
      <c r="W57" s="63"/>
      <c r="X57" s="64"/>
      <c r="Y57" s="65"/>
      <c r="Z57" s="65"/>
      <c r="AA57" s="65"/>
      <c r="AB57" s="66"/>
      <c r="AC57" s="55"/>
      <c r="AD57" s="55"/>
      <c r="AE57" s="55"/>
      <c r="AF57" s="55"/>
      <c r="AG57" s="55"/>
      <c r="AH57" s="55"/>
      <c r="AI57" s="55"/>
      <c r="AJ57" s="56"/>
      <c r="AK57" s="55"/>
      <c r="AL57" s="55"/>
      <c r="AM57" s="55"/>
      <c r="AN57" s="55"/>
      <c r="AO57" s="55"/>
      <c r="AP57" s="55"/>
      <c r="AQ57" s="55"/>
      <c r="AR57" s="56"/>
      <c r="AS57" s="55"/>
      <c r="AT57" s="55"/>
      <c r="AU57" s="55"/>
      <c r="AV57" s="55"/>
      <c r="AW57" s="55"/>
      <c r="AX57" s="55"/>
      <c r="AY57" s="55"/>
      <c r="AZ57" s="56"/>
      <c r="BA57" s="55"/>
      <c r="BB57" s="55"/>
      <c r="BC57" s="55"/>
      <c r="BD57" s="55"/>
      <c r="BE57" s="55"/>
      <c r="BF57" s="55"/>
      <c r="BG57" s="55"/>
      <c r="BH57" s="155"/>
      <c r="BI57" s="498"/>
      <c r="BJ57" s="501"/>
      <c r="BK57" s="504"/>
      <c r="BL57" s="507"/>
    </row>
    <row r="58" spans="1:64" ht="30.75" customHeight="1" thickBot="1" x14ac:dyDescent="0.25">
      <c r="A58" s="427"/>
      <c r="B58" s="421"/>
      <c r="C58" s="424"/>
      <c r="D58" s="430"/>
      <c r="E58" s="433"/>
      <c r="F58" s="421"/>
      <c r="G58" s="421"/>
      <c r="H58" s="421"/>
      <c r="I58" s="424"/>
      <c r="J58" s="271"/>
      <c r="K58" s="274"/>
      <c r="L58" s="274"/>
      <c r="M58" s="67"/>
      <c r="N58" s="68"/>
      <c r="O58" s="68"/>
      <c r="P58" s="68"/>
      <c r="Q58" s="277"/>
      <c r="R58" s="277"/>
      <c r="S58" s="280"/>
      <c r="T58" s="268"/>
      <c r="U58" s="120"/>
      <c r="V58" s="70"/>
      <c r="W58" s="71"/>
      <c r="X58" s="72"/>
      <c r="Y58" s="73"/>
      <c r="Z58" s="73"/>
      <c r="AA58" s="73"/>
      <c r="AB58" s="74"/>
      <c r="AC58" s="75"/>
      <c r="AD58" s="75"/>
      <c r="AE58" s="75"/>
      <c r="AF58" s="75"/>
      <c r="AG58" s="75"/>
      <c r="AH58" s="75"/>
      <c r="AI58" s="75"/>
      <c r="AJ58" s="76"/>
      <c r="AK58" s="77"/>
      <c r="AL58" s="75"/>
      <c r="AM58" s="75"/>
      <c r="AN58" s="75"/>
      <c r="AO58" s="75"/>
      <c r="AP58" s="75"/>
      <c r="AQ58" s="75"/>
      <c r="AR58" s="76"/>
      <c r="AS58" s="77"/>
      <c r="AT58" s="75"/>
      <c r="AU58" s="75"/>
      <c r="AV58" s="75"/>
      <c r="AW58" s="75"/>
      <c r="AX58" s="75"/>
      <c r="AY58" s="75"/>
      <c r="AZ58" s="76"/>
      <c r="BA58" s="77"/>
      <c r="BB58" s="75"/>
      <c r="BC58" s="75"/>
      <c r="BD58" s="75"/>
      <c r="BE58" s="75"/>
      <c r="BF58" s="75"/>
      <c r="BG58" s="75"/>
      <c r="BH58" s="156"/>
      <c r="BI58" s="499"/>
      <c r="BJ58" s="502"/>
      <c r="BK58" s="505"/>
      <c r="BL58" s="508"/>
    </row>
    <row r="59" spans="1:64" ht="74.25" customHeight="1" x14ac:dyDescent="0.2">
      <c r="A59" s="438" t="s">
        <v>54</v>
      </c>
      <c r="B59" s="441" t="s">
        <v>55</v>
      </c>
      <c r="C59" s="380" t="s">
        <v>56</v>
      </c>
      <c r="D59" s="413">
        <v>52.3</v>
      </c>
      <c r="E59" s="444">
        <v>432010178757.41998</v>
      </c>
      <c r="F59" s="263" t="s">
        <v>57</v>
      </c>
      <c r="G59" s="263" t="s">
        <v>58</v>
      </c>
      <c r="H59" s="263" t="s">
        <v>281</v>
      </c>
      <c r="I59" s="380" t="s">
        <v>282</v>
      </c>
      <c r="J59" s="269">
        <v>52.3</v>
      </c>
      <c r="K59" s="281">
        <v>18.079999999999998</v>
      </c>
      <c r="L59" s="434">
        <v>268834700680</v>
      </c>
      <c r="M59" s="260" t="s">
        <v>277</v>
      </c>
      <c r="N59" s="260" t="s">
        <v>324</v>
      </c>
      <c r="O59" s="260" t="s">
        <v>72</v>
      </c>
      <c r="P59" s="260">
        <v>322158432217</v>
      </c>
      <c r="Q59" s="434">
        <v>268834700680</v>
      </c>
      <c r="R59" s="275">
        <f>P59-Q59</f>
        <v>53323731537</v>
      </c>
      <c r="S59" s="417" t="s">
        <v>324</v>
      </c>
      <c r="T59" s="263" t="s">
        <v>281</v>
      </c>
      <c r="U59" s="284" t="s">
        <v>283</v>
      </c>
      <c r="V59" s="287" t="s">
        <v>331</v>
      </c>
      <c r="W59" s="290" t="s">
        <v>325</v>
      </c>
      <c r="X59" s="293">
        <f>P59</f>
        <v>322158432217</v>
      </c>
      <c r="Y59" s="296">
        <v>200000000000</v>
      </c>
      <c r="Z59" s="296">
        <v>266900000000</v>
      </c>
      <c r="AA59" s="299" t="s">
        <v>324</v>
      </c>
      <c r="AB59" s="302" t="s">
        <v>324</v>
      </c>
      <c r="AC59" s="305">
        <v>55.74</v>
      </c>
      <c r="AD59" s="257">
        <v>55.74</v>
      </c>
      <c r="AE59" s="254"/>
      <c r="AF59" s="254"/>
      <c r="AG59" s="254" t="s">
        <v>72</v>
      </c>
      <c r="AH59" s="257">
        <v>55.74</v>
      </c>
      <c r="AI59" s="254" t="s">
        <v>67</v>
      </c>
      <c r="AJ59" s="249">
        <v>240992209554</v>
      </c>
      <c r="AK59" s="246">
        <v>0.57340000000000002</v>
      </c>
      <c r="AL59" s="246">
        <v>0.57340000000000002</v>
      </c>
      <c r="AM59" s="254"/>
      <c r="AN59" s="254"/>
      <c r="AO59" s="254" t="s">
        <v>76</v>
      </c>
      <c r="AP59" s="246">
        <v>0.57340000000000002</v>
      </c>
      <c r="AQ59" s="254"/>
      <c r="AR59" s="249">
        <v>247671793856</v>
      </c>
      <c r="AS59" s="246">
        <v>0.57430000000000003</v>
      </c>
      <c r="AT59" s="246">
        <v>0.57430000000000003</v>
      </c>
      <c r="AU59" s="254"/>
      <c r="AV59" s="254"/>
      <c r="AW59" s="254"/>
      <c r="AX59" s="246">
        <v>0.57430000000000003</v>
      </c>
      <c r="AY59" s="254"/>
      <c r="AZ59" s="249">
        <v>248056505389</v>
      </c>
      <c r="BA59" s="246">
        <v>0.58899999999999997</v>
      </c>
      <c r="BB59" s="246">
        <v>0.58899999999999997</v>
      </c>
      <c r="BC59" s="254"/>
      <c r="BD59" s="254"/>
      <c r="BE59" s="254"/>
      <c r="BF59" s="246">
        <v>0.58899999999999997</v>
      </c>
      <c r="BG59" s="246"/>
      <c r="BH59" s="249">
        <v>254392162771</v>
      </c>
      <c r="BI59" s="252" t="s">
        <v>326</v>
      </c>
      <c r="BJ59" s="252" t="s">
        <v>327</v>
      </c>
      <c r="BK59" s="252" t="s">
        <v>328</v>
      </c>
      <c r="BL59" s="252" t="s">
        <v>329</v>
      </c>
    </row>
    <row r="60" spans="1:64" ht="59.25" customHeight="1" x14ac:dyDescent="0.2">
      <c r="A60" s="439"/>
      <c r="B60" s="442"/>
      <c r="C60" s="381"/>
      <c r="D60" s="414"/>
      <c r="E60" s="416"/>
      <c r="F60" s="264"/>
      <c r="G60" s="264"/>
      <c r="H60" s="264"/>
      <c r="I60" s="381"/>
      <c r="J60" s="270"/>
      <c r="K60" s="282"/>
      <c r="L60" s="435"/>
      <c r="M60" s="261"/>
      <c r="N60" s="261"/>
      <c r="O60" s="261"/>
      <c r="P60" s="261"/>
      <c r="Q60" s="435"/>
      <c r="R60" s="276"/>
      <c r="S60" s="412"/>
      <c r="T60" s="264"/>
      <c r="U60" s="285"/>
      <c r="V60" s="288"/>
      <c r="W60" s="291"/>
      <c r="X60" s="294"/>
      <c r="Y60" s="297"/>
      <c r="Z60" s="297"/>
      <c r="AA60" s="300"/>
      <c r="AB60" s="303"/>
      <c r="AC60" s="306"/>
      <c r="AD60" s="258"/>
      <c r="AE60" s="255"/>
      <c r="AF60" s="255"/>
      <c r="AG60" s="255"/>
      <c r="AH60" s="258"/>
      <c r="AI60" s="255"/>
      <c r="AJ60" s="250"/>
      <c r="AK60" s="247"/>
      <c r="AL60" s="247"/>
      <c r="AM60" s="255"/>
      <c r="AN60" s="255"/>
      <c r="AO60" s="255"/>
      <c r="AP60" s="247"/>
      <c r="AQ60" s="255"/>
      <c r="AR60" s="250"/>
      <c r="AS60" s="247"/>
      <c r="AT60" s="247"/>
      <c r="AU60" s="255"/>
      <c r="AV60" s="255"/>
      <c r="AW60" s="255"/>
      <c r="AX60" s="247"/>
      <c r="AY60" s="255"/>
      <c r="AZ60" s="250"/>
      <c r="BA60" s="247"/>
      <c r="BB60" s="247"/>
      <c r="BC60" s="255"/>
      <c r="BD60" s="255"/>
      <c r="BE60" s="255"/>
      <c r="BF60" s="247"/>
      <c r="BG60" s="247"/>
      <c r="BH60" s="250"/>
      <c r="BI60" s="252"/>
      <c r="BJ60" s="252"/>
      <c r="BK60" s="252"/>
      <c r="BL60" s="252"/>
    </row>
    <row r="61" spans="1:64" ht="66.75" customHeight="1" x14ac:dyDescent="0.2">
      <c r="A61" s="439"/>
      <c r="B61" s="442"/>
      <c r="C61" s="381"/>
      <c r="D61" s="414"/>
      <c r="E61" s="416"/>
      <c r="F61" s="264"/>
      <c r="G61" s="264"/>
      <c r="H61" s="264"/>
      <c r="I61" s="381"/>
      <c r="J61" s="270"/>
      <c r="K61" s="282"/>
      <c r="L61" s="435"/>
      <c r="M61" s="261"/>
      <c r="N61" s="261"/>
      <c r="O61" s="261"/>
      <c r="P61" s="261"/>
      <c r="Q61" s="435"/>
      <c r="R61" s="276"/>
      <c r="S61" s="412"/>
      <c r="T61" s="264"/>
      <c r="U61" s="285"/>
      <c r="V61" s="288"/>
      <c r="W61" s="291"/>
      <c r="X61" s="294"/>
      <c r="Y61" s="297"/>
      <c r="Z61" s="297"/>
      <c r="AA61" s="300"/>
      <c r="AB61" s="303"/>
      <c r="AC61" s="306"/>
      <c r="AD61" s="258"/>
      <c r="AE61" s="255"/>
      <c r="AF61" s="255"/>
      <c r="AG61" s="255"/>
      <c r="AH61" s="258"/>
      <c r="AI61" s="255"/>
      <c r="AJ61" s="250"/>
      <c r="AK61" s="247"/>
      <c r="AL61" s="247"/>
      <c r="AM61" s="255"/>
      <c r="AN61" s="255"/>
      <c r="AO61" s="255"/>
      <c r="AP61" s="247"/>
      <c r="AQ61" s="255"/>
      <c r="AR61" s="250"/>
      <c r="AS61" s="247"/>
      <c r="AT61" s="247"/>
      <c r="AU61" s="255"/>
      <c r="AV61" s="255"/>
      <c r="AW61" s="255"/>
      <c r="AX61" s="247"/>
      <c r="AY61" s="255"/>
      <c r="AZ61" s="250"/>
      <c r="BA61" s="247"/>
      <c r="BB61" s="247"/>
      <c r="BC61" s="255"/>
      <c r="BD61" s="255"/>
      <c r="BE61" s="255"/>
      <c r="BF61" s="247"/>
      <c r="BG61" s="247"/>
      <c r="BH61" s="250"/>
      <c r="BI61" s="252"/>
      <c r="BJ61" s="252"/>
      <c r="BK61" s="252"/>
      <c r="BL61" s="252"/>
    </row>
    <row r="62" spans="1:64" ht="169.5" customHeight="1" thickBot="1" x14ac:dyDescent="0.25">
      <c r="A62" s="440"/>
      <c r="B62" s="443"/>
      <c r="C62" s="382"/>
      <c r="D62" s="415"/>
      <c r="E62" s="408"/>
      <c r="F62" s="265"/>
      <c r="G62" s="265"/>
      <c r="H62" s="265"/>
      <c r="I62" s="382"/>
      <c r="J62" s="271"/>
      <c r="K62" s="283"/>
      <c r="L62" s="436"/>
      <c r="M62" s="262"/>
      <c r="N62" s="262"/>
      <c r="O62" s="262"/>
      <c r="P62" s="262"/>
      <c r="Q62" s="436"/>
      <c r="R62" s="277"/>
      <c r="S62" s="418"/>
      <c r="T62" s="265"/>
      <c r="U62" s="286"/>
      <c r="V62" s="289"/>
      <c r="W62" s="292"/>
      <c r="X62" s="295"/>
      <c r="Y62" s="298"/>
      <c r="Z62" s="298"/>
      <c r="AA62" s="301"/>
      <c r="AB62" s="304"/>
      <c r="AC62" s="307"/>
      <c r="AD62" s="259"/>
      <c r="AE62" s="256"/>
      <c r="AF62" s="256"/>
      <c r="AG62" s="256"/>
      <c r="AH62" s="259"/>
      <c r="AI62" s="256"/>
      <c r="AJ62" s="251"/>
      <c r="AK62" s="248"/>
      <c r="AL62" s="248"/>
      <c r="AM62" s="256"/>
      <c r="AN62" s="256"/>
      <c r="AO62" s="256"/>
      <c r="AP62" s="248"/>
      <c r="AQ62" s="256"/>
      <c r="AR62" s="251"/>
      <c r="AS62" s="248"/>
      <c r="AT62" s="248"/>
      <c r="AU62" s="256"/>
      <c r="AV62" s="256"/>
      <c r="AW62" s="256"/>
      <c r="AX62" s="248"/>
      <c r="AY62" s="256"/>
      <c r="AZ62" s="251"/>
      <c r="BA62" s="248"/>
      <c r="BB62" s="248"/>
      <c r="BC62" s="256"/>
      <c r="BD62" s="256"/>
      <c r="BE62" s="256"/>
      <c r="BF62" s="248"/>
      <c r="BG62" s="248"/>
      <c r="BH62" s="251"/>
      <c r="BI62" s="253"/>
      <c r="BJ62" s="253"/>
      <c r="BK62" s="253"/>
      <c r="BL62" s="253"/>
    </row>
    <row r="63" spans="1:64" x14ac:dyDescent="0.2">
      <c r="N63" s="13"/>
      <c r="P63" s="13"/>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row r="64" spans="1:64" x14ac:dyDescent="0.2">
      <c r="N64" s="13"/>
      <c r="P64" s="13"/>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row>
    <row r="65" spans="14:60" x14ac:dyDescent="0.2">
      <c r="N65" s="13"/>
      <c r="P65" s="13"/>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row>
    <row r="66" spans="14:60" x14ac:dyDescent="0.2">
      <c r="P66" s="13"/>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row>
    <row r="67" spans="14:60" x14ac:dyDescent="0.2">
      <c r="P67" s="13"/>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row>
    <row r="738" spans="13:60" x14ac:dyDescent="0.2">
      <c r="N738" s="15"/>
      <c r="O738" s="15"/>
      <c r="P738" s="15"/>
      <c r="AJ738" s="1"/>
      <c r="AK738" s="1"/>
      <c r="AL738" s="1"/>
      <c r="AM738" s="1"/>
      <c r="AN738" s="1"/>
      <c r="AO738" s="1"/>
      <c r="AP738" s="1"/>
      <c r="AQ738" s="1"/>
      <c r="AR738" s="1"/>
      <c r="AS738" s="1"/>
      <c r="AT738" s="1"/>
      <c r="AU738" s="1"/>
      <c r="AV738" s="1"/>
      <c r="AW738" s="1"/>
      <c r="AX738" s="1"/>
      <c r="AY738" s="1"/>
      <c r="AZ738" s="1"/>
      <c r="BA738" s="1"/>
      <c r="BB738" s="1"/>
      <c r="BC738" s="1"/>
      <c r="BD738" s="1"/>
      <c r="BE738" s="1"/>
      <c r="BF738" s="1"/>
      <c r="BG738" s="1"/>
      <c r="BH738" s="1"/>
    </row>
    <row r="739" spans="13:60" x14ac:dyDescent="0.2">
      <c r="N739" s="15"/>
      <c r="O739" s="15"/>
      <c r="P739" s="15"/>
      <c r="AJ739" s="1"/>
      <c r="AK739" s="1"/>
      <c r="AL739" s="1"/>
      <c r="AM739" s="1"/>
      <c r="AN739" s="1"/>
      <c r="AO739" s="1"/>
      <c r="AP739" s="1"/>
      <c r="AQ739" s="1"/>
      <c r="AR739" s="1"/>
      <c r="AS739" s="1"/>
      <c r="AT739" s="1"/>
      <c r="AU739" s="1"/>
      <c r="AV739" s="1"/>
      <c r="AW739" s="1"/>
      <c r="AX739" s="1"/>
      <c r="AY739" s="1"/>
      <c r="AZ739" s="1"/>
      <c r="BA739" s="1"/>
      <c r="BB739" s="1"/>
      <c r="BC739" s="1"/>
      <c r="BD739" s="1"/>
      <c r="BE739" s="1"/>
      <c r="BF739" s="1"/>
      <c r="BG739" s="1"/>
      <c r="BH739" s="1"/>
    </row>
    <row r="740" spans="13:60" x14ac:dyDescent="0.2">
      <c r="N740" s="15"/>
      <c r="O740" s="15"/>
      <c r="P740" s="15"/>
      <c r="AJ740" s="1"/>
      <c r="AK740" s="1"/>
      <c r="AL740" s="1"/>
      <c r="AM740" s="1"/>
      <c r="AN740" s="1"/>
      <c r="AO740" s="1"/>
      <c r="AP740" s="1"/>
      <c r="AQ740" s="1"/>
      <c r="AR740" s="1"/>
      <c r="AS740" s="1"/>
      <c r="AT740" s="1"/>
      <c r="AU740" s="1"/>
      <c r="AV740" s="1"/>
      <c r="AW740" s="1"/>
      <c r="AX740" s="1"/>
      <c r="AY740" s="1"/>
      <c r="AZ740" s="1"/>
      <c r="BA740" s="1"/>
      <c r="BB740" s="1"/>
      <c r="BC740" s="1"/>
      <c r="BD740" s="1"/>
      <c r="BE740" s="1"/>
      <c r="BF740" s="1"/>
      <c r="BG740" s="1"/>
      <c r="BH740" s="1"/>
    </row>
    <row r="741" spans="13:60" x14ac:dyDescent="0.2">
      <c r="M741" s="15" t="s">
        <v>65</v>
      </c>
      <c r="N741" s="15"/>
      <c r="O741" s="15" t="s">
        <v>66</v>
      </c>
      <c r="P741" s="15"/>
      <c r="AE741" s="15" t="s">
        <v>65</v>
      </c>
      <c r="AF741" s="15"/>
      <c r="AG741" s="15" t="s">
        <v>66</v>
      </c>
      <c r="AI741" s="16" t="s">
        <v>67</v>
      </c>
      <c r="AJ741" s="1"/>
      <c r="AK741" s="1"/>
      <c r="AL741" s="1"/>
      <c r="AM741" s="1"/>
      <c r="AN741" s="1"/>
      <c r="AO741" s="1"/>
      <c r="AP741" s="1"/>
      <c r="AQ741" s="1"/>
      <c r="AR741" s="1"/>
      <c r="AS741" s="1"/>
      <c r="AT741" s="1"/>
      <c r="AU741" s="1"/>
      <c r="AV741" s="1"/>
      <c r="AW741" s="1"/>
      <c r="AX741" s="1"/>
      <c r="AY741" s="1"/>
      <c r="AZ741" s="1"/>
      <c r="BA741" s="1"/>
      <c r="BB741" s="1"/>
      <c r="BC741" s="1"/>
      <c r="BD741" s="1"/>
      <c r="BE741" s="1"/>
      <c r="BF741" s="1"/>
      <c r="BG741" s="1"/>
      <c r="BH741" s="1"/>
    </row>
    <row r="742" spans="13:60" x14ac:dyDescent="0.2">
      <c r="M742" s="15" t="s">
        <v>68</v>
      </c>
      <c r="N742" s="15"/>
      <c r="O742" s="15" t="s">
        <v>69</v>
      </c>
      <c r="P742" s="15"/>
      <c r="AE742" s="15" t="s">
        <v>68</v>
      </c>
      <c r="AF742" s="15"/>
      <c r="AG742" s="15" t="s">
        <v>69</v>
      </c>
      <c r="AI742" s="16" t="s">
        <v>70</v>
      </c>
      <c r="AJ742" s="1"/>
      <c r="AK742" s="1"/>
      <c r="AL742" s="1"/>
      <c r="AM742" s="1"/>
      <c r="AN742" s="1"/>
      <c r="AO742" s="1"/>
      <c r="AP742" s="1"/>
      <c r="AQ742" s="1"/>
      <c r="AR742" s="1"/>
      <c r="AS742" s="1"/>
      <c r="AT742" s="1"/>
      <c r="AU742" s="1"/>
      <c r="AV742" s="1"/>
      <c r="AW742" s="1"/>
      <c r="AX742" s="1"/>
      <c r="AY742" s="1"/>
      <c r="AZ742" s="1"/>
      <c r="BA742" s="1"/>
      <c r="BB742" s="1"/>
      <c r="BC742" s="1"/>
      <c r="BD742" s="1"/>
      <c r="BE742" s="1"/>
      <c r="BF742" s="1"/>
      <c r="BG742" s="1"/>
      <c r="BH742" s="1"/>
    </row>
    <row r="743" spans="13:60" x14ac:dyDescent="0.2">
      <c r="M743" s="15" t="s">
        <v>71</v>
      </c>
      <c r="N743" s="15"/>
      <c r="O743" s="15" t="s">
        <v>72</v>
      </c>
      <c r="P743" s="15"/>
      <c r="AE743" s="15" t="s">
        <v>71</v>
      </c>
      <c r="AF743" s="15"/>
      <c r="AG743" s="15" t="s">
        <v>72</v>
      </c>
      <c r="AI743" s="16"/>
      <c r="AJ743" s="1"/>
      <c r="AK743" s="1"/>
      <c r="AL743" s="1"/>
      <c r="AM743" s="1"/>
      <c r="AN743" s="1"/>
      <c r="AO743" s="1"/>
      <c r="AP743" s="1"/>
      <c r="AQ743" s="1"/>
      <c r="AR743" s="1"/>
      <c r="AS743" s="1"/>
      <c r="AT743" s="1"/>
      <c r="AU743" s="1"/>
      <c r="AV743" s="1"/>
      <c r="AW743" s="1"/>
      <c r="AX743" s="1"/>
      <c r="AY743" s="1"/>
      <c r="AZ743" s="1"/>
      <c r="BA743" s="1"/>
      <c r="BB743" s="1"/>
      <c r="BC743" s="1"/>
      <c r="BD743" s="1"/>
      <c r="BE743" s="1"/>
      <c r="BF743" s="1"/>
      <c r="BG743" s="1"/>
      <c r="BH743" s="1"/>
    </row>
    <row r="744" spans="13:60" x14ac:dyDescent="0.2">
      <c r="M744" s="15" t="s">
        <v>73</v>
      </c>
      <c r="N744" s="15"/>
      <c r="O744" s="15" t="s">
        <v>74</v>
      </c>
      <c r="P744" s="15"/>
      <c r="AE744" s="15" t="s">
        <v>73</v>
      </c>
      <c r="AF744" s="15"/>
      <c r="AG744" s="15" t="s">
        <v>74</v>
      </c>
      <c r="AJ744" s="1"/>
      <c r="AK744" s="1"/>
      <c r="AL744" s="1"/>
      <c r="AM744" s="1"/>
      <c r="AN744" s="1"/>
      <c r="AO744" s="1"/>
      <c r="AP744" s="1"/>
      <c r="AQ744" s="1"/>
      <c r="AR744" s="1"/>
      <c r="AS744" s="1"/>
      <c r="AT744" s="1"/>
      <c r="AU744" s="1"/>
      <c r="AV744" s="1"/>
      <c r="AW744" s="1"/>
      <c r="AX744" s="1"/>
      <c r="AY744" s="1"/>
      <c r="AZ744" s="1"/>
      <c r="BA744" s="1"/>
      <c r="BB744" s="1"/>
      <c r="BC744" s="1"/>
      <c r="BD744" s="1"/>
      <c r="BE744" s="1"/>
      <c r="BF744" s="1"/>
      <c r="BG744" s="1"/>
      <c r="BH744" s="1"/>
    </row>
    <row r="745" spans="13:60" x14ac:dyDescent="0.2">
      <c r="M745" s="15" t="s">
        <v>75</v>
      </c>
      <c r="N745" s="15"/>
      <c r="O745" s="15" t="s">
        <v>76</v>
      </c>
      <c r="P745" s="15"/>
      <c r="AE745" s="15" t="s">
        <v>75</v>
      </c>
      <c r="AF745" s="15"/>
      <c r="AG745" s="15" t="s">
        <v>76</v>
      </c>
      <c r="AJ745" s="1"/>
      <c r="AK745" s="1"/>
      <c r="AL745" s="1"/>
      <c r="AM745" s="1"/>
      <c r="AN745" s="1"/>
      <c r="AO745" s="1"/>
      <c r="AP745" s="1"/>
      <c r="AQ745" s="1"/>
      <c r="AR745" s="1"/>
      <c r="AS745" s="1"/>
      <c r="AT745" s="1"/>
      <c r="AU745" s="1"/>
      <c r="AV745" s="1"/>
      <c r="AW745" s="1"/>
      <c r="AX745" s="1"/>
      <c r="AY745" s="1"/>
      <c r="AZ745" s="1"/>
      <c r="BA745" s="1"/>
      <c r="BB745" s="1"/>
      <c r="BC745" s="1"/>
      <c r="BD745" s="1"/>
      <c r="BE745" s="1"/>
      <c r="BF745" s="1"/>
      <c r="BG745" s="1"/>
      <c r="BH745" s="1"/>
    </row>
    <row r="746" spans="13:60" x14ac:dyDescent="0.2">
      <c r="M746" s="15" t="s">
        <v>77</v>
      </c>
      <c r="N746" s="15"/>
      <c r="O746" s="15" t="s">
        <v>78</v>
      </c>
      <c r="P746" s="15"/>
      <c r="AE746" s="15" t="s">
        <v>77</v>
      </c>
      <c r="AF746" s="15"/>
      <c r="AG746" s="15" t="s">
        <v>78</v>
      </c>
      <c r="AJ746" s="1"/>
      <c r="AK746" s="1"/>
      <c r="AL746" s="1"/>
      <c r="AM746" s="1"/>
      <c r="AN746" s="1"/>
      <c r="AO746" s="1"/>
      <c r="AP746" s="1"/>
      <c r="AQ746" s="1"/>
      <c r="AR746" s="1"/>
      <c r="AS746" s="1"/>
      <c r="AT746" s="1"/>
      <c r="AU746" s="1"/>
      <c r="AV746" s="1"/>
      <c r="AW746" s="1"/>
      <c r="AX746" s="1"/>
      <c r="AY746" s="1"/>
      <c r="AZ746" s="1"/>
      <c r="BA746" s="1"/>
      <c r="BB746" s="1"/>
      <c r="BC746" s="1"/>
      <c r="BD746" s="1"/>
      <c r="BE746" s="1"/>
      <c r="BF746" s="1"/>
      <c r="BG746" s="1"/>
      <c r="BH746" s="1"/>
    </row>
    <row r="747" spans="13:60" x14ac:dyDescent="0.2">
      <c r="M747" s="15" t="s">
        <v>79</v>
      </c>
      <c r="N747" s="15"/>
      <c r="O747" s="15" t="s">
        <v>80</v>
      </c>
      <c r="P747" s="15"/>
      <c r="AE747" s="15" t="s">
        <v>79</v>
      </c>
      <c r="AF747" s="15"/>
      <c r="AG747" s="15" t="s">
        <v>80</v>
      </c>
      <c r="AJ747" s="1"/>
      <c r="AK747" s="1"/>
      <c r="AL747" s="1"/>
      <c r="AM747" s="1"/>
      <c r="AN747" s="1"/>
      <c r="AO747" s="1"/>
      <c r="AP747" s="1"/>
      <c r="AQ747" s="1"/>
      <c r="AR747" s="1"/>
      <c r="AS747" s="1"/>
      <c r="AT747" s="1"/>
      <c r="AU747" s="1"/>
      <c r="AV747" s="1"/>
      <c r="AW747" s="1"/>
      <c r="AX747" s="1"/>
      <c r="AY747" s="1"/>
      <c r="AZ747" s="1"/>
      <c r="BA747" s="1"/>
      <c r="BB747" s="1"/>
      <c r="BC747" s="1"/>
      <c r="BD747" s="1"/>
      <c r="BE747" s="1"/>
      <c r="BF747" s="1"/>
      <c r="BG747" s="1"/>
      <c r="BH747" s="1"/>
    </row>
    <row r="748" spans="13:60" x14ac:dyDescent="0.2">
      <c r="M748" s="15" t="s">
        <v>81</v>
      </c>
      <c r="N748" s="15"/>
      <c r="O748" s="15" t="s">
        <v>82</v>
      </c>
      <c r="P748" s="15"/>
      <c r="AE748" s="15" t="s">
        <v>81</v>
      </c>
      <c r="AF748" s="15"/>
      <c r="AG748" s="15" t="s">
        <v>82</v>
      </c>
      <c r="AJ748" s="1"/>
      <c r="AK748" s="1"/>
      <c r="AL748" s="1"/>
      <c r="AM748" s="1"/>
      <c r="AN748" s="1"/>
      <c r="AO748" s="1"/>
      <c r="AP748" s="1"/>
      <c r="AQ748" s="1"/>
      <c r="AR748" s="1"/>
      <c r="AS748" s="1"/>
      <c r="AT748" s="1"/>
      <c r="AU748" s="1"/>
      <c r="AV748" s="1"/>
      <c r="AW748" s="1"/>
      <c r="AX748" s="1"/>
      <c r="AY748" s="1"/>
      <c r="AZ748" s="1"/>
      <c r="BA748" s="1"/>
      <c r="BB748" s="1"/>
      <c r="BC748" s="1"/>
      <c r="BD748" s="1"/>
      <c r="BE748" s="1"/>
      <c r="BF748" s="1"/>
      <c r="BG748" s="1"/>
      <c r="BH748" s="1"/>
    </row>
    <row r="749" spans="13:60" x14ac:dyDescent="0.2">
      <c r="M749" s="15" t="s">
        <v>83</v>
      </c>
      <c r="N749" s="15"/>
      <c r="O749" s="15" t="s">
        <v>84</v>
      </c>
      <c r="P749" s="15"/>
      <c r="AE749" s="15" t="s">
        <v>83</v>
      </c>
      <c r="AF749" s="15"/>
      <c r="AG749" s="15" t="s">
        <v>84</v>
      </c>
      <c r="AJ749" s="1"/>
      <c r="AK749" s="1"/>
      <c r="AL749" s="1"/>
      <c r="AM749" s="1"/>
      <c r="AN749" s="1"/>
      <c r="AO749" s="1"/>
      <c r="AP749" s="1"/>
      <c r="AQ749" s="1"/>
      <c r="AR749" s="1"/>
      <c r="AS749" s="1"/>
      <c r="AT749" s="1"/>
      <c r="AU749" s="1"/>
      <c r="AV749" s="1"/>
      <c r="AW749" s="1"/>
      <c r="AX749" s="1"/>
      <c r="AY749" s="1"/>
      <c r="AZ749" s="1"/>
      <c r="BA749" s="1"/>
      <c r="BB749" s="1"/>
      <c r="BC749" s="1"/>
      <c r="BD749" s="1"/>
      <c r="BE749" s="1"/>
      <c r="BF749" s="1"/>
      <c r="BG749" s="1"/>
      <c r="BH749" s="1"/>
    </row>
    <row r="750" spans="13:60" x14ac:dyDescent="0.2">
      <c r="M750" s="15" t="s">
        <v>85</v>
      </c>
      <c r="N750" s="15"/>
      <c r="O750" s="15" t="s">
        <v>86</v>
      </c>
      <c r="P750" s="15"/>
      <c r="AE750" s="15" t="s">
        <v>85</v>
      </c>
      <c r="AF750" s="15"/>
      <c r="AG750" s="15" t="s">
        <v>86</v>
      </c>
      <c r="AH750" s="1"/>
      <c r="AI750" s="1"/>
      <c r="AJ750" s="1"/>
      <c r="AK750" s="1"/>
      <c r="AL750" s="1"/>
      <c r="AM750" s="1"/>
      <c r="AN750" s="1"/>
      <c r="AO750" s="1"/>
      <c r="AP750" s="1"/>
      <c r="AQ750" s="1"/>
      <c r="AR750" s="1"/>
      <c r="AS750" s="1"/>
      <c r="AT750" s="1"/>
      <c r="AU750" s="1"/>
      <c r="AV750" s="1"/>
      <c r="AW750" s="1"/>
      <c r="AX750" s="1"/>
      <c r="AY750" s="1"/>
      <c r="AZ750" s="1"/>
      <c r="BA750" s="1"/>
      <c r="BB750" s="1"/>
      <c r="BC750" s="1"/>
      <c r="BD750" s="1"/>
      <c r="BE750" s="1"/>
      <c r="BF750" s="1"/>
      <c r="BG750" s="1"/>
      <c r="BH750" s="1"/>
    </row>
    <row r="751" spans="13:60" x14ac:dyDescent="0.2">
      <c r="M751" s="15" t="s">
        <v>87</v>
      </c>
      <c r="N751" s="15"/>
      <c r="O751" s="15" t="s">
        <v>88</v>
      </c>
      <c r="P751" s="15"/>
      <c r="AE751" s="15" t="s">
        <v>87</v>
      </c>
      <c r="AF751" s="15"/>
      <c r="AG751" s="15" t="s">
        <v>88</v>
      </c>
      <c r="AH751" s="1"/>
      <c r="AI751" s="1"/>
      <c r="AJ751" s="1"/>
      <c r="AK751" s="1"/>
      <c r="AL751" s="1"/>
      <c r="AM751" s="1"/>
      <c r="AN751" s="1"/>
      <c r="AO751" s="1"/>
      <c r="AP751" s="1"/>
      <c r="AQ751" s="1"/>
      <c r="AR751" s="1"/>
      <c r="AS751" s="1"/>
      <c r="AT751" s="1"/>
      <c r="AU751" s="1"/>
      <c r="AV751" s="1"/>
      <c r="AW751" s="1"/>
      <c r="AX751" s="1"/>
      <c r="AY751" s="1"/>
      <c r="AZ751" s="1"/>
      <c r="BA751" s="1"/>
      <c r="BB751" s="1"/>
      <c r="BC751" s="1"/>
      <c r="BD751" s="1"/>
      <c r="BE751" s="1"/>
      <c r="BF751" s="1"/>
      <c r="BG751" s="1"/>
      <c r="BH751" s="1"/>
    </row>
    <row r="752" spans="13:60" x14ac:dyDescent="0.2">
      <c r="M752" s="15" t="s">
        <v>89</v>
      </c>
      <c r="N752" s="15"/>
      <c r="O752" s="15"/>
      <c r="P752" s="15"/>
      <c r="AE752" s="15" t="s">
        <v>89</v>
      </c>
      <c r="AF752" s="15"/>
      <c r="AG752" s="15"/>
      <c r="AH752" s="1"/>
      <c r="AI752" s="1"/>
      <c r="AJ752" s="1"/>
      <c r="AK752" s="1"/>
      <c r="AL752" s="1"/>
      <c r="AM752" s="1"/>
      <c r="AN752" s="1"/>
      <c r="AO752" s="1"/>
      <c r="AP752" s="1"/>
      <c r="AQ752" s="1"/>
      <c r="AR752" s="1"/>
      <c r="AS752" s="1"/>
      <c r="AT752" s="1"/>
      <c r="AU752" s="1"/>
      <c r="AV752" s="1"/>
      <c r="AW752" s="1"/>
      <c r="AX752" s="1"/>
      <c r="AY752" s="1"/>
      <c r="AZ752" s="1"/>
      <c r="BA752" s="1"/>
      <c r="BB752" s="1"/>
      <c r="BC752" s="1"/>
      <c r="BD752" s="1"/>
      <c r="BE752" s="1"/>
      <c r="BF752" s="1"/>
      <c r="BG752" s="1"/>
      <c r="BH752" s="1"/>
    </row>
    <row r="753" spans="13:60" x14ac:dyDescent="0.2">
      <c r="M753" s="15" t="s">
        <v>90</v>
      </c>
      <c r="N753" s="15"/>
      <c r="O753" s="15"/>
      <c r="P753" s="15"/>
      <c r="AE753" s="15" t="s">
        <v>90</v>
      </c>
      <c r="AF753" s="15"/>
      <c r="AG753" s="15"/>
      <c r="AH753" s="1"/>
      <c r="AI753" s="1"/>
      <c r="AJ753" s="1"/>
      <c r="AK753" s="1"/>
      <c r="AL753" s="1"/>
      <c r="AM753" s="1"/>
      <c r="AN753" s="1"/>
      <c r="AO753" s="1"/>
      <c r="AP753" s="1"/>
      <c r="AQ753" s="1"/>
      <c r="AR753" s="1"/>
      <c r="AS753" s="1"/>
      <c r="AT753" s="1"/>
      <c r="AU753" s="1"/>
      <c r="AV753" s="1"/>
      <c r="AW753" s="1"/>
      <c r="AX753" s="1"/>
      <c r="AY753" s="1"/>
      <c r="AZ753" s="1"/>
      <c r="BA753" s="1"/>
      <c r="BB753" s="1"/>
      <c r="BC753" s="1"/>
      <c r="BD753" s="1"/>
      <c r="BE753" s="1"/>
      <c r="BF753" s="1"/>
      <c r="BG753" s="1"/>
      <c r="BH753" s="1"/>
    </row>
    <row r="754" spans="13:60" x14ac:dyDescent="0.2">
      <c r="M754" s="15" t="s">
        <v>91</v>
      </c>
      <c r="N754" s="15"/>
      <c r="O754" s="15"/>
      <c r="P754" s="15"/>
      <c r="AE754" s="15" t="s">
        <v>91</v>
      </c>
      <c r="AF754" s="15"/>
      <c r="AG754" s="15"/>
      <c r="AH754" s="1"/>
      <c r="AI754" s="1"/>
      <c r="AJ754" s="1"/>
      <c r="AK754" s="1"/>
      <c r="AL754" s="1"/>
      <c r="AM754" s="1"/>
      <c r="AN754" s="1"/>
      <c r="AO754" s="1"/>
      <c r="AP754" s="1"/>
      <c r="AQ754" s="1"/>
      <c r="AR754" s="1"/>
      <c r="AS754" s="1"/>
      <c r="AT754" s="1"/>
      <c r="AU754" s="1"/>
      <c r="AV754" s="1"/>
      <c r="AW754" s="1"/>
      <c r="AX754" s="1"/>
      <c r="AY754" s="1"/>
      <c r="AZ754" s="1"/>
      <c r="BA754" s="1"/>
      <c r="BB754" s="1"/>
      <c r="BC754" s="1"/>
      <c r="BD754" s="1"/>
      <c r="BE754" s="1"/>
      <c r="BF754" s="1"/>
      <c r="BG754" s="1"/>
      <c r="BH754" s="1"/>
    </row>
    <row r="755" spans="13:60" x14ac:dyDescent="0.2">
      <c r="M755" s="15" t="s">
        <v>92</v>
      </c>
      <c r="N755" s="15"/>
      <c r="O755" s="15"/>
      <c r="P755" s="15"/>
      <c r="AE755" s="15" t="s">
        <v>92</v>
      </c>
      <c r="AF755" s="15"/>
      <c r="AG755" s="15"/>
      <c r="AH755" s="1"/>
      <c r="AI755" s="1"/>
      <c r="AJ755" s="1"/>
      <c r="AK755" s="1"/>
      <c r="AL755" s="1"/>
      <c r="AM755" s="1"/>
      <c r="AN755" s="1"/>
      <c r="AO755" s="1"/>
      <c r="AP755" s="1"/>
      <c r="AQ755" s="1"/>
      <c r="AR755" s="1"/>
      <c r="AS755" s="1"/>
      <c r="AT755" s="1"/>
      <c r="AU755" s="1"/>
      <c r="AV755" s="1"/>
      <c r="AW755" s="1"/>
      <c r="AX755" s="1"/>
      <c r="AY755" s="1"/>
      <c r="AZ755" s="1"/>
      <c r="BA755" s="1"/>
      <c r="BB755" s="1"/>
      <c r="BC755" s="1"/>
      <c r="BD755" s="1"/>
      <c r="BE755" s="1"/>
      <c r="BF755" s="1"/>
      <c r="BG755" s="1"/>
      <c r="BH755" s="1"/>
    </row>
    <row r="756" spans="13:60" x14ac:dyDescent="0.2">
      <c r="M756" s="15"/>
      <c r="N756" s="15"/>
      <c r="O756" s="15"/>
      <c r="P756" s="15"/>
      <c r="AH756" s="1"/>
      <c r="AI756" s="1"/>
      <c r="AJ756" s="1"/>
      <c r="AK756" s="1"/>
      <c r="AL756" s="1"/>
      <c r="AM756" s="1"/>
      <c r="AN756" s="1"/>
      <c r="AO756" s="1"/>
      <c r="AP756" s="1"/>
      <c r="AQ756" s="1"/>
      <c r="AR756" s="1"/>
      <c r="AS756" s="1"/>
      <c r="AT756" s="1"/>
      <c r="AU756" s="1"/>
      <c r="AV756" s="1"/>
      <c r="AW756" s="1"/>
      <c r="AX756" s="1"/>
      <c r="AY756" s="1"/>
      <c r="AZ756" s="1"/>
      <c r="BA756" s="1"/>
      <c r="BB756" s="1"/>
      <c r="BC756" s="1"/>
      <c r="BD756" s="1"/>
      <c r="BE756" s="1"/>
      <c r="BF756" s="1"/>
      <c r="BG756" s="1"/>
      <c r="BH756" s="1"/>
    </row>
    <row r="757" spans="13:60" x14ac:dyDescent="0.2">
      <c r="M757" s="15"/>
      <c r="N757" s="15"/>
      <c r="O757" s="15"/>
      <c r="P757" s="15"/>
      <c r="AH757" s="1"/>
      <c r="AI757" s="1"/>
      <c r="AJ757" s="1"/>
      <c r="AK757" s="1"/>
      <c r="AL757" s="1"/>
      <c r="AM757" s="1"/>
      <c r="AN757" s="1"/>
      <c r="AO757" s="1"/>
      <c r="AP757" s="1"/>
      <c r="AQ757" s="1"/>
      <c r="AR757" s="1"/>
      <c r="AS757" s="1"/>
      <c r="AT757" s="1"/>
      <c r="AU757" s="1"/>
      <c r="AV757" s="1"/>
      <c r="AW757" s="1"/>
      <c r="AX757" s="1"/>
      <c r="AY757" s="1"/>
      <c r="AZ757" s="1"/>
      <c r="BA757" s="1"/>
      <c r="BB757" s="1"/>
      <c r="BC757" s="1"/>
      <c r="BD757" s="1"/>
      <c r="BE757" s="1"/>
      <c r="BF757" s="1"/>
      <c r="BG757" s="1"/>
      <c r="BH757" s="1"/>
    </row>
    <row r="758" spans="13:60" x14ac:dyDescent="0.2">
      <c r="M758" s="15"/>
      <c r="N758" s="15"/>
      <c r="O758" s="15"/>
      <c r="P758" s="15"/>
      <c r="AH758" s="1"/>
      <c r="AI758" s="1"/>
      <c r="AJ758" s="1"/>
      <c r="AK758" s="1"/>
      <c r="AL758" s="1"/>
      <c r="AM758" s="1"/>
      <c r="AN758" s="1"/>
      <c r="AO758" s="1"/>
      <c r="AP758" s="1"/>
      <c r="AQ758" s="1"/>
      <c r="AR758" s="1"/>
      <c r="AS758" s="1"/>
      <c r="AT758" s="1"/>
      <c r="AU758" s="1"/>
      <c r="AV758" s="1"/>
      <c r="AW758" s="1"/>
      <c r="AX758" s="1"/>
      <c r="AY758" s="1"/>
      <c r="AZ758" s="1"/>
      <c r="BA758" s="1"/>
      <c r="BB758" s="1"/>
      <c r="BC758" s="1"/>
      <c r="BD758" s="1"/>
      <c r="BE758" s="1"/>
      <c r="BF758" s="1"/>
      <c r="BG758" s="1"/>
      <c r="BH758" s="1"/>
    </row>
    <row r="759" spans="13:60" x14ac:dyDescent="0.2">
      <c r="M759" s="15"/>
      <c r="N759" s="15"/>
      <c r="O759" s="15"/>
      <c r="P759" s="15"/>
      <c r="AH759" s="1"/>
      <c r="AI759" s="1"/>
      <c r="AJ759" s="1"/>
      <c r="AK759" s="1"/>
      <c r="AL759" s="1"/>
      <c r="AM759" s="1"/>
      <c r="AN759" s="1"/>
      <c r="AO759" s="1"/>
      <c r="AP759" s="1"/>
      <c r="AQ759" s="1"/>
      <c r="AR759" s="1"/>
      <c r="AS759" s="1"/>
      <c r="AT759" s="1"/>
      <c r="AU759" s="1"/>
      <c r="AV759" s="1"/>
      <c r="AW759" s="1"/>
      <c r="AX759" s="1"/>
      <c r="AY759" s="1"/>
      <c r="AZ759" s="1"/>
      <c r="BA759" s="1"/>
      <c r="BB759" s="1"/>
      <c r="BC759" s="1"/>
      <c r="BD759" s="1"/>
      <c r="BE759" s="1"/>
      <c r="BF759" s="1"/>
      <c r="BG759" s="1"/>
      <c r="BH759" s="1"/>
    </row>
    <row r="760" spans="13:60" x14ac:dyDescent="0.2">
      <c r="M760" s="15"/>
      <c r="N760" s="15"/>
      <c r="O760" s="15"/>
      <c r="P760" s="15"/>
      <c r="AH760" s="1"/>
      <c r="AI760" s="1"/>
      <c r="AJ760" s="1"/>
      <c r="AK760" s="1"/>
      <c r="AL760" s="1"/>
      <c r="AM760" s="1"/>
      <c r="AN760" s="1"/>
      <c r="AO760" s="1"/>
      <c r="AP760" s="1"/>
      <c r="AQ760" s="1"/>
      <c r="AR760" s="1"/>
      <c r="AS760" s="1"/>
      <c r="AT760" s="1"/>
      <c r="AU760" s="1"/>
      <c r="AV760" s="1"/>
      <c r="AW760" s="1"/>
      <c r="AX760" s="1"/>
      <c r="AY760" s="1"/>
      <c r="AZ760" s="1"/>
      <c r="BA760" s="1"/>
      <c r="BB760" s="1"/>
      <c r="BC760" s="1"/>
      <c r="BD760" s="1"/>
      <c r="BE760" s="1"/>
      <c r="BF760" s="1"/>
      <c r="BG760" s="1"/>
      <c r="BH760" s="1"/>
    </row>
    <row r="761" spans="13:60" x14ac:dyDescent="0.2">
      <c r="M761" s="15"/>
      <c r="N761" s="15"/>
      <c r="O761" s="15"/>
      <c r="P761" s="15"/>
      <c r="AH761" s="1"/>
      <c r="AI761" s="1"/>
      <c r="AJ761" s="1"/>
      <c r="AK761" s="1"/>
      <c r="AL761" s="1"/>
      <c r="AM761" s="1"/>
      <c r="AN761" s="1"/>
      <c r="AO761" s="1"/>
      <c r="AP761" s="1"/>
      <c r="AQ761" s="1"/>
      <c r="AR761" s="1"/>
      <c r="AS761" s="1"/>
      <c r="AT761" s="1"/>
      <c r="AU761" s="1"/>
      <c r="AV761" s="1"/>
      <c r="AW761" s="1"/>
      <c r="AX761" s="1"/>
      <c r="AY761" s="1"/>
      <c r="AZ761" s="1"/>
      <c r="BA761" s="1"/>
      <c r="BB761" s="1"/>
      <c r="BC761" s="1"/>
      <c r="BD761" s="1"/>
      <c r="BE761" s="1"/>
      <c r="BF761" s="1"/>
      <c r="BG761" s="1"/>
      <c r="BH761" s="1"/>
    </row>
    <row r="762" spans="13:60" x14ac:dyDescent="0.2">
      <c r="M762" s="15"/>
      <c r="N762" s="15"/>
      <c r="O762" s="15"/>
      <c r="P762" s="15"/>
      <c r="AH762" s="1"/>
      <c r="AI762" s="1"/>
      <c r="AJ762" s="1"/>
      <c r="AK762" s="1"/>
      <c r="AL762" s="1"/>
      <c r="AM762" s="1"/>
      <c r="AN762" s="1"/>
      <c r="AO762" s="1"/>
      <c r="AP762" s="1"/>
      <c r="AQ762" s="1"/>
      <c r="AR762" s="1"/>
      <c r="AS762" s="1"/>
      <c r="AT762" s="1"/>
      <c r="AU762" s="1"/>
      <c r="AV762" s="1"/>
      <c r="AW762" s="1"/>
      <c r="AX762" s="1"/>
      <c r="AY762" s="1"/>
      <c r="AZ762" s="1"/>
      <c r="BA762" s="1"/>
      <c r="BB762" s="1"/>
      <c r="BC762" s="1"/>
      <c r="BD762" s="1"/>
      <c r="BE762" s="1"/>
      <c r="BF762" s="1"/>
      <c r="BG762" s="1"/>
      <c r="BH762" s="1"/>
    </row>
    <row r="763" spans="13:60" x14ac:dyDescent="0.2">
      <c r="M763" s="15"/>
      <c r="N763" s="15"/>
      <c r="O763" s="15"/>
      <c r="P763" s="15"/>
      <c r="AH763" s="1"/>
      <c r="AI763" s="1"/>
      <c r="AJ763" s="1"/>
      <c r="AK763" s="1"/>
      <c r="AL763" s="1"/>
      <c r="AM763" s="1"/>
      <c r="AN763" s="1"/>
      <c r="AO763" s="1"/>
      <c r="AP763" s="1"/>
      <c r="AQ763" s="1"/>
      <c r="AR763" s="1"/>
      <c r="AS763" s="1"/>
      <c r="AT763" s="1"/>
      <c r="AU763" s="1"/>
      <c r="AV763" s="1"/>
      <c r="AW763" s="1"/>
      <c r="AX763" s="1"/>
      <c r="AY763" s="1"/>
      <c r="AZ763" s="1"/>
      <c r="BA763" s="1"/>
      <c r="BB763" s="1"/>
      <c r="BC763" s="1"/>
      <c r="BD763" s="1"/>
      <c r="BE763" s="1"/>
      <c r="BF763" s="1"/>
      <c r="BG763" s="1"/>
      <c r="BH763" s="1"/>
    </row>
    <row r="764" spans="13:60" x14ac:dyDescent="0.2">
      <c r="M764" s="15"/>
      <c r="N764" s="15"/>
      <c r="O764" s="15"/>
      <c r="P764" s="15"/>
      <c r="AH764" s="1"/>
      <c r="AI764" s="1"/>
      <c r="AJ764" s="1"/>
      <c r="AK764" s="1"/>
      <c r="AL764" s="1"/>
      <c r="AM764" s="1"/>
      <c r="AN764" s="1"/>
      <c r="AO764" s="1"/>
      <c r="AP764" s="1"/>
      <c r="AQ764" s="1"/>
      <c r="AR764" s="1"/>
      <c r="AS764" s="1"/>
      <c r="AT764" s="1"/>
      <c r="AU764" s="1"/>
      <c r="AV764" s="1"/>
      <c r="AW764" s="1"/>
      <c r="AX764" s="1"/>
      <c r="AY764" s="1"/>
      <c r="AZ764" s="1"/>
      <c r="BA764" s="1"/>
      <c r="BB764" s="1"/>
      <c r="BC764" s="1"/>
      <c r="BD764" s="1"/>
      <c r="BE764" s="1"/>
      <c r="BF764" s="1"/>
      <c r="BG764" s="1"/>
      <c r="BH764" s="1"/>
    </row>
    <row r="765" spans="13:60" x14ac:dyDescent="0.2">
      <c r="M765" s="15"/>
      <c r="N765" s="15"/>
      <c r="O765" s="15"/>
      <c r="P765" s="15"/>
      <c r="AH765" s="1"/>
      <c r="AI765" s="1"/>
      <c r="AJ765" s="1"/>
      <c r="AK765" s="1"/>
      <c r="AL765" s="1"/>
      <c r="AM765" s="1"/>
      <c r="AN765" s="1"/>
      <c r="AO765" s="1"/>
      <c r="AP765" s="1"/>
      <c r="AQ765" s="1"/>
      <c r="AR765" s="1"/>
      <c r="AS765" s="1"/>
      <c r="AT765" s="1"/>
      <c r="AU765" s="1"/>
      <c r="AV765" s="1"/>
      <c r="AW765" s="1"/>
      <c r="AX765" s="1"/>
      <c r="AY765" s="1"/>
      <c r="AZ765" s="1"/>
      <c r="BA765" s="1"/>
      <c r="BB765" s="1"/>
      <c r="BC765" s="1"/>
      <c r="BD765" s="1"/>
      <c r="BE765" s="1"/>
      <c r="BF765" s="1"/>
      <c r="BG765" s="1"/>
      <c r="BH765" s="1"/>
    </row>
    <row r="766" spans="13:60" x14ac:dyDescent="0.2">
      <c r="M766" s="15"/>
      <c r="N766" s="15"/>
      <c r="O766" s="15"/>
      <c r="P766" s="15"/>
      <c r="AC766" s="1"/>
      <c r="AD766" s="1"/>
      <c r="AE766" s="1"/>
      <c r="AF766" s="1"/>
      <c r="AG766" s="1"/>
      <c r="AH766" s="1"/>
      <c r="AI766" s="1"/>
      <c r="AJ766" s="1"/>
      <c r="AK766" s="1"/>
      <c r="AL766" s="1"/>
      <c r="AM766" s="1"/>
      <c r="AN766" s="1"/>
      <c r="AO766" s="1"/>
      <c r="AP766" s="1"/>
      <c r="AQ766" s="1"/>
      <c r="AR766" s="1"/>
      <c r="AS766" s="1"/>
      <c r="AT766" s="1"/>
      <c r="AU766" s="1"/>
      <c r="AV766" s="1"/>
      <c r="AW766" s="1"/>
      <c r="AX766" s="1"/>
      <c r="AY766" s="1"/>
      <c r="AZ766" s="1"/>
      <c r="BA766" s="1"/>
      <c r="BB766" s="1"/>
      <c r="BC766" s="1"/>
      <c r="BD766" s="1"/>
      <c r="BE766" s="1"/>
      <c r="BF766" s="1"/>
      <c r="BG766" s="1"/>
      <c r="BH766" s="1"/>
    </row>
    <row r="767" spans="13:60" x14ac:dyDescent="0.2">
      <c r="M767" s="15"/>
      <c r="N767" s="15"/>
      <c r="O767" s="15"/>
      <c r="P767" s="15"/>
      <c r="AC767" s="1"/>
      <c r="AD767" s="1"/>
      <c r="AE767" s="1"/>
      <c r="AF767" s="1"/>
      <c r="AG767" s="1"/>
      <c r="AH767" s="1"/>
      <c r="AI767" s="1"/>
      <c r="AJ767" s="1"/>
      <c r="AK767" s="1"/>
      <c r="AL767" s="1"/>
      <c r="AM767" s="1"/>
      <c r="AN767" s="1"/>
      <c r="AO767" s="1"/>
      <c r="AP767" s="1"/>
      <c r="AQ767" s="1"/>
      <c r="AR767" s="1"/>
      <c r="AS767" s="1"/>
      <c r="AT767" s="1"/>
      <c r="AU767" s="1"/>
      <c r="AV767" s="1"/>
      <c r="AW767" s="1"/>
      <c r="AX767" s="1"/>
      <c r="AY767" s="1"/>
      <c r="AZ767" s="1"/>
      <c r="BA767" s="1"/>
      <c r="BB767" s="1"/>
      <c r="BC767" s="1"/>
      <c r="BD767" s="1"/>
      <c r="BE767" s="1"/>
      <c r="BF767" s="1"/>
      <c r="BG767" s="1"/>
      <c r="BH767" s="1"/>
    </row>
    <row r="768" spans="13:60" x14ac:dyDescent="0.2">
      <c r="M768" s="15"/>
      <c r="N768" s="15"/>
      <c r="O768" s="15"/>
      <c r="P768" s="15"/>
      <c r="AC768" s="1"/>
      <c r="AD768" s="1"/>
      <c r="AE768" s="1"/>
      <c r="AF768" s="1"/>
      <c r="AG768" s="1"/>
      <c r="AH768" s="1"/>
      <c r="AI768" s="1"/>
      <c r="AJ768" s="1"/>
      <c r="AK768" s="1"/>
      <c r="AL768" s="1"/>
      <c r="AM768" s="1"/>
      <c r="AN768" s="1"/>
      <c r="AO768" s="1"/>
      <c r="AP768" s="1"/>
      <c r="AQ768" s="1"/>
      <c r="AR768" s="1"/>
      <c r="AS768" s="1"/>
      <c r="AT768" s="1"/>
      <c r="AU768" s="1"/>
      <c r="AV768" s="1"/>
      <c r="AW768" s="1"/>
      <c r="AX768" s="1"/>
      <c r="AY768" s="1"/>
      <c r="AZ768" s="1"/>
      <c r="BA768" s="1"/>
      <c r="BB768" s="1"/>
      <c r="BC768" s="1"/>
      <c r="BD768" s="1"/>
      <c r="BE768" s="1"/>
      <c r="BF768" s="1"/>
      <c r="BG768" s="1"/>
      <c r="BH768" s="1"/>
    </row>
    <row r="769" spans="13:60" x14ac:dyDescent="0.2">
      <c r="M769" s="15"/>
      <c r="N769" s="15"/>
      <c r="O769" s="15"/>
      <c r="P769" s="15"/>
      <c r="AC769" s="1"/>
      <c r="AD769" s="1"/>
      <c r="AE769" s="1"/>
      <c r="AF769" s="1"/>
      <c r="AG769" s="1"/>
      <c r="AH769" s="1"/>
      <c r="AI769" s="1"/>
      <c r="AJ769" s="1"/>
      <c r="AK769" s="1"/>
      <c r="AL769" s="1"/>
      <c r="AM769" s="1"/>
      <c r="AN769" s="1"/>
      <c r="AO769" s="1"/>
      <c r="AP769" s="1"/>
      <c r="AQ769" s="1"/>
      <c r="AR769" s="1"/>
      <c r="AS769" s="1"/>
      <c r="AT769" s="1"/>
      <c r="AU769" s="1"/>
      <c r="AV769" s="1"/>
      <c r="AW769" s="1"/>
      <c r="AX769" s="1"/>
      <c r="AY769" s="1"/>
      <c r="AZ769" s="1"/>
      <c r="BA769" s="1"/>
      <c r="BB769" s="1"/>
      <c r="BC769" s="1"/>
      <c r="BD769" s="1"/>
      <c r="BE769" s="1"/>
      <c r="BF769" s="1"/>
      <c r="BG769" s="1"/>
      <c r="BH769" s="1"/>
    </row>
    <row r="770" spans="13:60" x14ac:dyDescent="0.2">
      <c r="M770" s="15"/>
      <c r="N770" s="15"/>
      <c r="O770" s="15"/>
      <c r="P770" s="15"/>
      <c r="AC770" s="1"/>
      <c r="AD770" s="1"/>
      <c r="AE770" s="1"/>
      <c r="AF770" s="1"/>
      <c r="AG770" s="1"/>
      <c r="AH770" s="1"/>
      <c r="AI770" s="1"/>
      <c r="AJ770" s="1"/>
      <c r="AK770" s="1"/>
      <c r="AL770" s="1"/>
      <c r="AM770" s="1"/>
      <c r="AN770" s="1"/>
      <c r="AO770" s="1"/>
      <c r="AP770" s="1"/>
      <c r="AQ770" s="1"/>
      <c r="AR770" s="1"/>
      <c r="AS770" s="1"/>
      <c r="AT770" s="1"/>
      <c r="AU770" s="1"/>
      <c r="AV770" s="1"/>
      <c r="AW770" s="1"/>
      <c r="AX770" s="1"/>
      <c r="AY770" s="1"/>
      <c r="AZ770" s="1"/>
      <c r="BA770" s="1"/>
      <c r="BB770" s="1"/>
      <c r="BC770" s="1"/>
      <c r="BD770" s="1"/>
      <c r="BE770" s="1"/>
      <c r="BF770" s="1"/>
      <c r="BG770" s="1"/>
      <c r="BH770" s="1"/>
    </row>
    <row r="771" spans="13:60" x14ac:dyDescent="0.2">
      <c r="M771" s="15"/>
      <c r="N771" s="15"/>
      <c r="O771" s="15"/>
      <c r="P771" s="15"/>
      <c r="AC771" s="1"/>
      <c r="AD771" s="1"/>
      <c r="AE771" s="1"/>
      <c r="AF771" s="1"/>
      <c r="AG771" s="1"/>
      <c r="AH771" s="1"/>
      <c r="AI771" s="1"/>
      <c r="AJ771" s="1"/>
      <c r="AK771" s="1"/>
      <c r="AL771" s="1"/>
      <c r="AM771" s="1"/>
      <c r="AN771" s="1"/>
      <c r="AO771" s="1"/>
      <c r="AP771" s="1"/>
      <c r="AQ771" s="1"/>
      <c r="AR771" s="1"/>
      <c r="AS771" s="1"/>
      <c r="AT771" s="1"/>
      <c r="AU771" s="1"/>
      <c r="AV771" s="1"/>
      <c r="AW771" s="1"/>
      <c r="AX771" s="1"/>
      <c r="AY771" s="1"/>
      <c r="AZ771" s="1"/>
      <c r="BA771" s="1"/>
      <c r="BB771" s="1"/>
      <c r="BC771" s="1"/>
      <c r="BD771" s="1"/>
      <c r="BE771" s="1"/>
      <c r="BF771" s="1"/>
      <c r="BG771" s="1"/>
      <c r="BH771" s="1"/>
    </row>
    <row r="772" spans="13:60" x14ac:dyDescent="0.2">
      <c r="M772" s="15"/>
      <c r="N772" s="15"/>
      <c r="O772" s="15"/>
      <c r="P772" s="15"/>
      <c r="AC772" s="1"/>
      <c r="AD772" s="1"/>
      <c r="AE772" s="1"/>
      <c r="AF772" s="1"/>
      <c r="AG772" s="1"/>
      <c r="AH772" s="1"/>
      <c r="AI772" s="1"/>
      <c r="AJ772" s="1"/>
      <c r="AK772" s="1"/>
      <c r="AL772" s="1"/>
      <c r="AM772" s="1"/>
      <c r="AN772" s="1"/>
      <c r="AO772" s="1"/>
      <c r="AP772" s="1"/>
      <c r="AQ772" s="1"/>
      <c r="AR772" s="1"/>
      <c r="AS772" s="1"/>
      <c r="AT772" s="1"/>
      <c r="AU772" s="1"/>
      <c r="AV772" s="1"/>
      <c r="AW772" s="1"/>
      <c r="AX772" s="1"/>
      <c r="AY772" s="1"/>
      <c r="AZ772" s="1"/>
      <c r="BA772" s="1"/>
      <c r="BB772" s="1"/>
      <c r="BC772" s="1"/>
      <c r="BD772" s="1"/>
      <c r="BE772" s="1"/>
      <c r="BF772" s="1"/>
      <c r="BG772" s="1"/>
      <c r="BH772" s="1"/>
    </row>
    <row r="773" spans="13:60" x14ac:dyDescent="0.2">
      <c r="M773" s="15"/>
      <c r="N773" s="15"/>
      <c r="O773" s="15"/>
      <c r="P773" s="15"/>
      <c r="AC773" s="1"/>
      <c r="AD773" s="1"/>
      <c r="AE773" s="1"/>
      <c r="AF773" s="1"/>
      <c r="AG773" s="1"/>
      <c r="AH773" s="1"/>
      <c r="AI773" s="1"/>
      <c r="AJ773" s="1"/>
      <c r="AK773" s="1"/>
      <c r="AL773" s="1"/>
      <c r="AM773" s="1"/>
      <c r="AN773" s="1"/>
      <c r="AO773" s="1"/>
      <c r="AP773" s="1"/>
      <c r="AQ773" s="1"/>
      <c r="AR773" s="1"/>
      <c r="AS773" s="1"/>
      <c r="AT773" s="1"/>
      <c r="AU773" s="1"/>
      <c r="AV773" s="1"/>
      <c r="AW773" s="1"/>
      <c r="AX773" s="1"/>
      <c r="AY773" s="1"/>
      <c r="AZ773" s="1"/>
      <c r="BA773" s="1"/>
      <c r="BB773" s="1"/>
      <c r="BC773" s="1"/>
      <c r="BD773" s="1"/>
      <c r="BE773" s="1"/>
      <c r="BF773" s="1"/>
      <c r="BG773" s="1"/>
      <c r="BH773" s="1"/>
    </row>
    <row r="774" spans="13:60" x14ac:dyDescent="0.2">
      <c r="M774" s="15"/>
      <c r="N774" s="15"/>
      <c r="O774" s="15"/>
      <c r="P774" s="15"/>
      <c r="AC774" s="1"/>
      <c r="AD774" s="1"/>
      <c r="AE774" s="1"/>
      <c r="AF774" s="1"/>
      <c r="AG774" s="1"/>
      <c r="AH774" s="1"/>
      <c r="AI774" s="1"/>
      <c r="AJ774" s="1"/>
      <c r="AK774" s="1"/>
      <c r="AL774" s="1"/>
      <c r="AM774" s="1"/>
      <c r="AN774" s="1"/>
      <c r="AO774" s="1"/>
      <c r="AP774" s="1"/>
      <c r="AQ774" s="1"/>
      <c r="AR774" s="1"/>
      <c r="AS774" s="1"/>
      <c r="AT774" s="1"/>
      <c r="AU774" s="1"/>
      <c r="AV774" s="1"/>
      <c r="AW774" s="1"/>
      <c r="AX774" s="1"/>
      <c r="AY774" s="1"/>
      <c r="AZ774" s="1"/>
      <c r="BA774" s="1"/>
      <c r="BB774" s="1"/>
      <c r="BC774" s="1"/>
      <c r="BD774" s="1"/>
      <c r="BE774" s="1"/>
      <c r="BF774" s="1"/>
      <c r="BG774" s="1"/>
      <c r="BH774" s="1"/>
    </row>
    <row r="775" spans="13:60" x14ac:dyDescent="0.2">
      <c r="M775" s="15"/>
      <c r="N775" s="15"/>
      <c r="O775" s="15"/>
      <c r="P775" s="15"/>
      <c r="AC775" s="1"/>
      <c r="AD775" s="1"/>
      <c r="AE775" s="1"/>
      <c r="AF775" s="1"/>
      <c r="AG775" s="1"/>
      <c r="AH775" s="1"/>
      <c r="AI775" s="1"/>
      <c r="AJ775" s="1"/>
      <c r="AK775" s="1"/>
      <c r="AL775" s="1"/>
      <c r="AM775" s="1"/>
      <c r="AN775" s="1"/>
      <c r="AO775" s="1"/>
      <c r="AP775" s="1"/>
      <c r="AQ775" s="1"/>
      <c r="AR775" s="1"/>
      <c r="AS775" s="1"/>
      <c r="AT775" s="1"/>
      <c r="AU775" s="1"/>
      <c r="AV775" s="1"/>
      <c r="AW775" s="1"/>
      <c r="AX775" s="1"/>
      <c r="AY775" s="1"/>
      <c r="AZ775" s="1"/>
      <c r="BA775" s="1"/>
      <c r="BB775" s="1"/>
      <c r="BC775" s="1"/>
      <c r="BD775" s="1"/>
      <c r="BE775" s="1"/>
      <c r="BF775" s="1"/>
      <c r="BG775" s="1"/>
      <c r="BH775" s="1"/>
    </row>
    <row r="776" spans="13:60" x14ac:dyDescent="0.2">
      <c r="M776" s="15"/>
      <c r="N776" s="15"/>
      <c r="O776" s="15"/>
      <c r="P776" s="15"/>
      <c r="AC776" s="1"/>
      <c r="AD776" s="1"/>
      <c r="AE776" s="1"/>
      <c r="AF776" s="1"/>
      <c r="AG776" s="1"/>
      <c r="AH776" s="1"/>
      <c r="AI776" s="1"/>
      <c r="AJ776" s="1"/>
      <c r="AK776" s="1"/>
      <c r="AL776" s="1"/>
      <c r="AM776" s="1"/>
      <c r="AN776" s="1"/>
      <c r="AO776" s="1"/>
      <c r="AP776" s="1"/>
      <c r="AQ776" s="1"/>
      <c r="AR776" s="1"/>
      <c r="AS776" s="1"/>
      <c r="AT776" s="1"/>
      <c r="AU776" s="1"/>
      <c r="AV776" s="1"/>
      <c r="AW776" s="1"/>
      <c r="AX776" s="1"/>
      <c r="AY776" s="1"/>
      <c r="AZ776" s="1"/>
      <c r="BA776" s="1"/>
      <c r="BB776" s="1"/>
      <c r="BC776" s="1"/>
      <c r="BD776" s="1"/>
      <c r="BE776" s="1"/>
      <c r="BF776" s="1"/>
      <c r="BG776" s="1"/>
      <c r="BH776" s="1"/>
    </row>
    <row r="777" spans="13:60" x14ac:dyDescent="0.2">
      <c r="M777" s="15"/>
      <c r="N777" s="15"/>
      <c r="O777" s="15"/>
      <c r="P777" s="15"/>
      <c r="AC777" s="1"/>
      <c r="AD777" s="1"/>
      <c r="AE777" s="1"/>
      <c r="AF777" s="1"/>
      <c r="AG777" s="1"/>
      <c r="AH777" s="1"/>
      <c r="AI777" s="1"/>
      <c r="AJ777" s="1"/>
      <c r="AK777" s="1"/>
      <c r="AL777" s="1"/>
      <c r="AM777" s="1"/>
      <c r="AN777" s="1"/>
      <c r="AO777" s="1"/>
      <c r="AP777" s="1"/>
      <c r="AQ777" s="1"/>
      <c r="AR777" s="1"/>
      <c r="AS777" s="1"/>
      <c r="AT777" s="1"/>
      <c r="AU777" s="1"/>
      <c r="AV777" s="1"/>
      <c r="AW777" s="1"/>
      <c r="AX777" s="1"/>
      <c r="AY777" s="1"/>
      <c r="AZ777" s="1"/>
      <c r="BA777" s="1"/>
      <c r="BB777" s="1"/>
      <c r="BC777" s="1"/>
      <c r="BD777" s="1"/>
      <c r="BE777" s="1"/>
      <c r="BF777" s="1"/>
      <c r="BG777" s="1"/>
      <c r="BH777" s="1"/>
    </row>
    <row r="778" spans="13:60" x14ac:dyDescent="0.2">
      <c r="M778" s="15"/>
      <c r="N778" s="15"/>
      <c r="O778" s="15"/>
      <c r="P778" s="15"/>
      <c r="AC778" s="1"/>
      <c r="AD778" s="1"/>
      <c r="AE778" s="1"/>
      <c r="AF778" s="1"/>
      <c r="AG778" s="1"/>
      <c r="AH778" s="1"/>
      <c r="AI778" s="1"/>
      <c r="AJ778" s="1"/>
      <c r="AK778" s="1"/>
      <c r="AL778" s="1"/>
      <c r="AM778" s="1"/>
      <c r="AN778" s="1"/>
      <c r="AO778" s="1"/>
      <c r="AP778" s="1"/>
      <c r="AQ778" s="1"/>
      <c r="AR778" s="1"/>
      <c r="AS778" s="1"/>
      <c r="AT778" s="1"/>
      <c r="AU778" s="1"/>
      <c r="AV778" s="1"/>
      <c r="AW778" s="1"/>
      <c r="AX778" s="1"/>
      <c r="AY778" s="1"/>
      <c r="AZ778" s="1"/>
      <c r="BA778" s="1"/>
      <c r="BB778" s="1"/>
      <c r="BC778" s="1"/>
      <c r="BD778" s="1"/>
      <c r="BE778" s="1"/>
      <c r="BF778" s="1"/>
      <c r="BG778" s="1"/>
      <c r="BH778" s="1"/>
    </row>
    <row r="779" spans="13:60" x14ac:dyDescent="0.2">
      <c r="M779" s="15"/>
      <c r="N779" s="15"/>
      <c r="O779" s="15"/>
      <c r="P779" s="15"/>
      <c r="AC779" s="1"/>
      <c r="AD779" s="1"/>
      <c r="AE779" s="1"/>
      <c r="AF779" s="1"/>
      <c r="AG779" s="1"/>
      <c r="AH779" s="1"/>
      <c r="AI779" s="1"/>
      <c r="AJ779" s="1"/>
      <c r="AK779" s="1"/>
      <c r="AL779" s="1"/>
      <c r="AM779" s="1"/>
      <c r="AN779" s="1"/>
      <c r="AO779" s="1"/>
      <c r="AP779" s="1"/>
      <c r="AQ779" s="1"/>
      <c r="AR779" s="1"/>
      <c r="AS779" s="1"/>
      <c r="AT779" s="1"/>
      <c r="AU779" s="1"/>
      <c r="AV779" s="1"/>
      <c r="AW779" s="1"/>
      <c r="AX779" s="1"/>
      <c r="AY779" s="1"/>
      <c r="AZ779" s="1"/>
      <c r="BA779" s="1"/>
      <c r="BB779" s="1"/>
      <c r="BC779" s="1"/>
      <c r="BD779" s="1"/>
      <c r="BE779" s="1"/>
      <c r="BF779" s="1"/>
      <c r="BG779" s="1"/>
      <c r="BH779" s="1"/>
    </row>
    <row r="780" spans="13:60" x14ac:dyDescent="0.2">
      <c r="M780" s="15"/>
      <c r="N780" s="15"/>
      <c r="O780" s="15"/>
      <c r="P780" s="15"/>
      <c r="AC780" s="1"/>
      <c r="AD780" s="1"/>
      <c r="AE780" s="1"/>
      <c r="AF780" s="1"/>
      <c r="AG780" s="1"/>
      <c r="AH780" s="1"/>
      <c r="AI780" s="1"/>
      <c r="AJ780" s="1"/>
      <c r="AK780" s="1"/>
      <c r="AL780" s="1"/>
      <c r="AM780" s="1"/>
      <c r="AN780" s="1"/>
      <c r="AO780" s="1"/>
      <c r="AP780" s="1"/>
      <c r="AQ780" s="1"/>
      <c r="AR780" s="1"/>
      <c r="AS780" s="1"/>
      <c r="AT780" s="1"/>
      <c r="AU780" s="1"/>
      <c r="AV780" s="1"/>
      <c r="AW780" s="1"/>
      <c r="AX780" s="1"/>
      <c r="AY780" s="1"/>
      <c r="AZ780" s="1"/>
      <c r="BA780" s="1"/>
      <c r="BB780" s="1"/>
      <c r="BC780" s="1"/>
      <c r="BD780" s="1"/>
      <c r="BE780" s="1"/>
      <c r="BF780" s="1"/>
      <c r="BG780" s="1"/>
      <c r="BH780" s="1"/>
    </row>
    <row r="781" spans="13:60" x14ac:dyDescent="0.2">
      <c r="M781" s="15"/>
      <c r="N781" s="15"/>
      <c r="O781" s="15"/>
      <c r="P781" s="15"/>
      <c r="AC781" s="1"/>
      <c r="AD781" s="1"/>
      <c r="AE781" s="1"/>
      <c r="AF781" s="1"/>
      <c r="AG781" s="1"/>
      <c r="AH781" s="1"/>
      <c r="AI781" s="1"/>
      <c r="AJ781" s="1"/>
      <c r="AK781" s="1"/>
      <c r="AL781" s="1"/>
      <c r="AM781" s="1"/>
      <c r="AN781" s="1"/>
      <c r="AO781" s="1"/>
      <c r="AP781" s="1"/>
      <c r="AQ781" s="1"/>
      <c r="AR781" s="1"/>
      <c r="AS781" s="1"/>
      <c r="AT781" s="1"/>
      <c r="AU781" s="1"/>
      <c r="AV781" s="1"/>
      <c r="AW781" s="1"/>
      <c r="AX781" s="1"/>
      <c r="AY781" s="1"/>
      <c r="AZ781" s="1"/>
      <c r="BA781" s="1"/>
      <c r="BB781" s="1"/>
      <c r="BC781" s="1"/>
      <c r="BD781" s="1"/>
      <c r="BE781" s="1"/>
      <c r="BF781" s="1"/>
      <c r="BG781" s="1"/>
      <c r="BH781" s="1"/>
    </row>
    <row r="782" spans="13:60" x14ac:dyDescent="0.2">
      <c r="M782" s="15"/>
      <c r="N782" s="15"/>
      <c r="O782" s="15"/>
      <c r="P782" s="15"/>
      <c r="AC782" s="1"/>
      <c r="AD782" s="1"/>
      <c r="AE782" s="1"/>
      <c r="AF782" s="1"/>
      <c r="AG782" s="1"/>
      <c r="AH782" s="1"/>
      <c r="AI782" s="1"/>
      <c r="AJ782" s="1"/>
      <c r="AK782" s="1"/>
      <c r="AL782" s="1"/>
      <c r="AM782" s="1"/>
      <c r="AN782" s="1"/>
      <c r="AO782" s="1"/>
      <c r="AP782" s="1"/>
      <c r="AQ782" s="1"/>
      <c r="AR782" s="1"/>
      <c r="AS782" s="1"/>
      <c r="AT782" s="1"/>
      <c r="AU782" s="1"/>
      <c r="AV782" s="1"/>
      <c r="AW782" s="1"/>
      <c r="AX782" s="1"/>
      <c r="AY782" s="1"/>
      <c r="AZ782" s="1"/>
      <c r="BA782" s="1"/>
      <c r="BB782" s="1"/>
      <c r="BC782" s="1"/>
      <c r="BD782" s="1"/>
      <c r="BE782" s="1"/>
      <c r="BF782" s="1"/>
      <c r="BG782" s="1"/>
      <c r="BH782" s="1"/>
    </row>
    <row r="783" spans="13:60" x14ac:dyDescent="0.2">
      <c r="M783" s="15"/>
      <c r="N783" s="15"/>
      <c r="O783" s="15"/>
      <c r="P783" s="15"/>
      <c r="AC783" s="1"/>
      <c r="AD783" s="1"/>
      <c r="AE783" s="1"/>
      <c r="AF783" s="1"/>
      <c r="AG783" s="1"/>
      <c r="AH783" s="1"/>
      <c r="AI783" s="1"/>
      <c r="AJ783" s="1"/>
      <c r="AK783" s="1"/>
      <c r="AL783" s="1"/>
      <c r="AM783" s="1"/>
      <c r="AN783" s="1"/>
      <c r="AO783" s="1"/>
      <c r="AP783" s="1"/>
      <c r="AQ783" s="1"/>
      <c r="AR783" s="1"/>
      <c r="AS783" s="1"/>
      <c r="AT783" s="1"/>
      <c r="AU783" s="1"/>
      <c r="AV783" s="1"/>
      <c r="AW783" s="1"/>
      <c r="AX783" s="1"/>
      <c r="AY783" s="1"/>
      <c r="AZ783" s="1"/>
      <c r="BA783" s="1"/>
      <c r="BB783" s="1"/>
      <c r="BC783" s="1"/>
      <c r="BD783" s="1"/>
      <c r="BE783" s="1"/>
      <c r="BF783" s="1"/>
      <c r="BG783" s="1"/>
      <c r="BH783" s="1"/>
    </row>
    <row r="784" spans="13:60" x14ac:dyDescent="0.2">
      <c r="M784" s="15"/>
      <c r="N784" s="15"/>
      <c r="O784" s="15"/>
      <c r="P784" s="15"/>
      <c r="AC784" s="1"/>
      <c r="AD784" s="1"/>
      <c r="AE784" s="1"/>
      <c r="AF784" s="1"/>
      <c r="AG784" s="1"/>
      <c r="AH784" s="1"/>
      <c r="AI784" s="1"/>
      <c r="AJ784" s="1"/>
      <c r="AK784" s="1"/>
      <c r="AL784" s="1"/>
      <c r="AM784" s="1"/>
      <c r="AN784" s="1"/>
      <c r="AO784" s="1"/>
      <c r="AP784" s="1"/>
      <c r="AQ784" s="1"/>
      <c r="AR784" s="1"/>
      <c r="AS784" s="1"/>
      <c r="AT784" s="1"/>
      <c r="AU784" s="1"/>
      <c r="AV784" s="1"/>
      <c r="AW784" s="1"/>
      <c r="AX784" s="1"/>
      <c r="AY784" s="1"/>
      <c r="AZ784" s="1"/>
      <c r="BA784" s="1"/>
      <c r="BB784" s="1"/>
      <c r="BC784" s="1"/>
      <c r="BD784" s="1"/>
      <c r="BE784" s="1"/>
      <c r="BF784" s="1"/>
      <c r="BG784" s="1"/>
      <c r="BH784" s="1"/>
    </row>
    <row r="785" spans="13:60" x14ac:dyDescent="0.2">
      <c r="M785" s="15"/>
      <c r="N785" s="15"/>
      <c r="O785" s="15"/>
      <c r="P785" s="15"/>
      <c r="AC785" s="1"/>
      <c r="AD785" s="1"/>
      <c r="AE785" s="1"/>
      <c r="AF785" s="1"/>
      <c r="AG785" s="1"/>
      <c r="AH785" s="1"/>
      <c r="AI785" s="1"/>
      <c r="AJ785" s="1"/>
      <c r="AK785" s="1"/>
      <c r="AL785" s="1"/>
      <c r="AM785" s="1"/>
      <c r="AN785" s="1"/>
      <c r="AO785" s="1"/>
      <c r="AP785" s="1"/>
      <c r="AQ785" s="1"/>
      <c r="AR785" s="1"/>
      <c r="AS785" s="1"/>
      <c r="AT785" s="1"/>
      <c r="AU785" s="1"/>
      <c r="AV785" s="1"/>
      <c r="AW785" s="1"/>
      <c r="AX785" s="1"/>
      <c r="AY785" s="1"/>
      <c r="AZ785" s="1"/>
      <c r="BA785" s="1"/>
      <c r="BB785" s="1"/>
      <c r="BC785" s="1"/>
      <c r="BD785" s="1"/>
      <c r="BE785" s="1"/>
      <c r="BF785" s="1"/>
      <c r="BG785" s="1"/>
      <c r="BH785" s="1"/>
    </row>
    <row r="786" spans="13:60" x14ac:dyDescent="0.2">
      <c r="M786" s="15"/>
      <c r="N786" s="15"/>
      <c r="O786" s="15"/>
      <c r="P786" s="15"/>
      <c r="AC786" s="1"/>
      <c r="AD786" s="1"/>
      <c r="AE786" s="1"/>
      <c r="AF786" s="1"/>
      <c r="AG786" s="1"/>
      <c r="AH786" s="1"/>
      <c r="AI786" s="1"/>
      <c r="AJ786" s="1"/>
      <c r="AK786" s="1"/>
      <c r="AL786" s="1"/>
      <c r="AM786" s="1"/>
      <c r="AN786" s="1"/>
      <c r="AO786" s="1"/>
      <c r="AP786" s="1"/>
      <c r="AQ786" s="1"/>
      <c r="AR786" s="1"/>
      <c r="AS786" s="1"/>
      <c r="AT786" s="1"/>
      <c r="AU786" s="1"/>
      <c r="AV786" s="1"/>
      <c r="AW786" s="1"/>
      <c r="AX786" s="1"/>
      <c r="AY786" s="1"/>
      <c r="AZ786" s="1"/>
      <c r="BA786" s="1"/>
      <c r="BB786" s="1"/>
      <c r="BC786" s="1"/>
      <c r="BD786" s="1"/>
      <c r="BE786" s="1"/>
      <c r="BF786" s="1"/>
      <c r="BG786" s="1"/>
      <c r="BH786" s="1"/>
    </row>
    <row r="787" spans="13:60" x14ac:dyDescent="0.2">
      <c r="M787" s="15"/>
      <c r="N787" s="15"/>
      <c r="O787" s="15"/>
      <c r="P787" s="15"/>
      <c r="AC787" s="1"/>
      <c r="AD787" s="1"/>
      <c r="AE787" s="1"/>
      <c r="AF787" s="1"/>
      <c r="AG787" s="1"/>
      <c r="AH787" s="1"/>
      <c r="AI787" s="1"/>
      <c r="AJ787" s="1"/>
      <c r="AK787" s="1"/>
      <c r="AL787" s="1"/>
      <c r="AM787" s="1"/>
      <c r="AN787" s="1"/>
      <c r="AO787" s="1"/>
      <c r="AP787" s="1"/>
      <c r="AQ787" s="1"/>
      <c r="AR787" s="1"/>
      <c r="AS787" s="1"/>
      <c r="AT787" s="1"/>
      <c r="AU787" s="1"/>
      <c r="AV787" s="1"/>
      <c r="AW787" s="1"/>
      <c r="AX787" s="1"/>
      <c r="AY787" s="1"/>
      <c r="AZ787" s="1"/>
      <c r="BA787" s="1"/>
      <c r="BB787" s="1"/>
      <c r="BC787" s="1"/>
      <c r="BD787" s="1"/>
      <c r="BE787" s="1"/>
      <c r="BF787" s="1"/>
      <c r="BG787" s="1"/>
      <c r="BH787" s="1"/>
    </row>
    <row r="788" spans="13:60" x14ac:dyDescent="0.2">
      <c r="M788" s="15"/>
      <c r="N788" s="15"/>
      <c r="O788" s="15"/>
      <c r="P788" s="15"/>
      <c r="AC788" s="1"/>
      <c r="AD788" s="1"/>
      <c r="AE788" s="1"/>
      <c r="AF788" s="1"/>
      <c r="AG788" s="1"/>
      <c r="AH788" s="1"/>
      <c r="AI788" s="1"/>
      <c r="AJ788" s="1"/>
      <c r="AK788" s="1"/>
      <c r="AL788" s="1"/>
      <c r="AM788" s="1"/>
      <c r="AN788" s="1"/>
      <c r="AO788" s="1"/>
      <c r="AP788" s="1"/>
      <c r="AQ788" s="1"/>
      <c r="AR788" s="1"/>
      <c r="AS788" s="1"/>
      <c r="AT788" s="1"/>
      <c r="AU788" s="1"/>
      <c r="AV788" s="1"/>
      <c r="AW788" s="1"/>
      <c r="AX788" s="1"/>
      <c r="AY788" s="1"/>
      <c r="AZ788" s="1"/>
      <c r="BA788" s="1"/>
      <c r="BB788" s="1"/>
      <c r="BC788" s="1"/>
      <c r="BD788" s="1"/>
      <c r="BE788" s="1"/>
      <c r="BF788" s="1"/>
      <c r="BG788" s="1"/>
      <c r="BH788" s="1"/>
    </row>
    <row r="789" spans="13:60" x14ac:dyDescent="0.2">
      <c r="M789" s="15"/>
      <c r="N789" s="15"/>
      <c r="O789" s="15"/>
      <c r="P789" s="15"/>
      <c r="AC789" s="1"/>
      <c r="AD789" s="1"/>
      <c r="AE789" s="1"/>
      <c r="AF789" s="1"/>
      <c r="AG789" s="1"/>
      <c r="AH789" s="1"/>
      <c r="AI789" s="1"/>
      <c r="AJ789" s="1"/>
      <c r="AK789" s="1"/>
      <c r="AL789" s="1"/>
      <c r="AM789" s="1"/>
      <c r="AN789" s="1"/>
      <c r="AO789" s="1"/>
      <c r="AP789" s="1"/>
      <c r="AQ789" s="1"/>
      <c r="AR789" s="1"/>
      <c r="AS789" s="1"/>
      <c r="AT789" s="1"/>
      <c r="AU789" s="1"/>
      <c r="AV789" s="1"/>
      <c r="AW789" s="1"/>
      <c r="AX789" s="1"/>
      <c r="AY789" s="1"/>
      <c r="AZ789" s="1"/>
      <c r="BA789" s="1"/>
      <c r="BB789" s="1"/>
      <c r="BC789" s="1"/>
      <c r="BD789" s="1"/>
      <c r="BE789" s="1"/>
      <c r="BF789" s="1"/>
      <c r="BG789" s="1"/>
      <c r="BH789" s="1"/>
    </row>
    <row r="790" spans="13:60" x14ac:dyDescent="0.2">
      <c r="M790" s="15"/>
      <c r="N790" s="15"/>
      <c r="O790" s="15"/>
      <c r="P790" s="15"/>
      <c r="AC790" s="1"/>
      <c r="AD790" s="1"/>
      <c r="AE790" s="1"/>
      <c r="AF790" s="1"/>
      <c r="AG790" s="1"/>
      <c r="AH790" s="1"/>
      <c r="AI790" s="1"/>
      <c r="AJ790" s="1"/>
      <c r="AK790" s="1"/>
      <c r="AL790" s="1"/>
      <c r="AM790" s="1"/>
      <c r="AN790" s="1"/>
      <c r="AO790" s="1"/>
      <c r="AP790" s="1"/>
      <c r="AQ790" s="1"/>
      <c r="AR790" s="1"/>
      <c r="AS790" s="1"/>
      <c r="AT790" s="1"/>
      <c r="AU790" s="1"/>
      <c r="AV790" s="1"/>
      <c r="AW790" s="1"/>
      <c r="AX790" s="1"/>
      <c r="AY790" s="1"/>
      <c r="AZ790" s="1"/>
      <c r="BA790" s="1"/>
      <c r="BB790" s="1"/>
      <c r="BC790" s="1"/>
      <c r="BD790" s="1"/>
      <c r="BE790" s="1"/>
      <c r="BF790" s="1"/>
      <c r="BG790" s="1"/>
      <c r="BH790" s="1"/>
    </row>
    <row r="791" spans="13:60" x14ac:dyDescent="0.2">
      <c r="M791" s="15"/>
      <c r="N791" s="15"/>
      <c r="O791" s="15"/>
      <c r="P791" s="15"/>
      <c r="AC791" s="1"/>
      <c r="AD791" s="1"/>
      <c r="AE791" s="1"/>
      <c r="AF791" s="1"/>
      <c r="AG791" s="1"/>
      <c r="AH791" s="1"/>
      <c r="AI791" s="1"/>
      <c r="AJ791" s="1"/>
      <c r="AK791" s="1"/>
      <c r="AL791" s="1"/>
      <c r="AM791" s="1"/>
      <c r="AN791" s="1"/>
      <c r="AO791" s="1"/>
      <c r="AP791" s="1"/>
      <c r="AQ791" s="1"/>
      <c r="AR791" s="1"/>
      <c r="AS791" s="1"/>
      <c r="AT791" s="1"/>
      <c r="AU791" s="1"/>
      <c r="AV791" s="1"/>
      <c r="AW791" s="1"/>
      <c r="AX791" s="1"/>
      <c r="AY791" s="1"/>
      <c r="AZ791" s="1"/>
      <c r="BA791" s="1"/>
      <c r="BB791" s="1"/>
      <c r="BC791" s="1"/>
      <c r="BD791" s="1"/>
      <c r="BE791" s="1"/>
      <c r="BF791" s="1"/>
      <c r="BG791" s="1"/>
      <c r="BH791" s="1"/>
    </row>
    <row r="792" spans="13:60" x14ac:dyDescent="0.2">
      <c r="M792" s="15"/>
      <c r="N792" s="15"/>
      <c r="O792" s="15"/>
      <c r="P792" s="15"/>
      <c r="AC792" s="1"/>
      <c r="AD792" s="1"/>
      <c r="AE792" s="1"/>
      <c r="AF792" s="1"/>
      <c r="AG792" s="1"/>
      <c r="AH792" s="1"/>
      <c r="AI792" s="1"/>
      <c r="AJ792" s="1"/>
      <c r="AK792" s="1"/>
      <c r="AL792" s="1"/>
      <c r="AM792" s="1"/>
      <c r="AN792" s="1"/>
      <c r="AO792" s="1"/>
      <c r="AP792" s="1"/>
      <c r="AQ792" s="1"/>
      <c r="AR792" s="1"/>
      <c r="AS792" s="1"/>
      <c r="AT792" s="1"/>
      <c r="AU792" s="1"/>
      <c r="AV792" s="1"/>
      <c r="AW792" s="1"/>
      <c r="AX792" s="1"/>
      <c r="AY792" s="1"/>
      <c r="AZ792" s="1"/>
      <c r="BA792" s="1"/>
      <c r="BB792" s="1"/>
      <c r="BC792" s="1"/>
      <c r="BD792" s="1"/>
      <c r="BE792" s="1"/>
      <c r="BF792" s="1"/>
      <c r="BG792" s="1"/>
      <c r="BH792" s="1"/>
    </row>
    <row r="793" spans="13:60" x14ac:dyDescent="0.2">
      <c r="M793" s="15"/>
      <c r="N793" s="15"/>
      <c r="O793" s="15"/>
      <c r="P793" s="15"/>
      <c r="AC793" s="1"/>
      <c r="AD793" s="1"/>
      <c r="AE793" s="1"/>
      <c r="AF793" s="1"/>
      <c r="AG793" s="1"/>
      <c r="AH793" s="1"/>
      <c r="AI793" s="1"/>
      <c r="AJ793" s="1"/>
      <c r="AK793" s="1"/>
      <c r="AL793" s="1"/>
      <c r="AM793" s="1"/>
      <c r="AN793" s="1"/>
      <c r="AO793" s="1"/>
      <c r="AP793" s="1"/>
      <c r="AQ793" s="1"/>
      <c r="AR793" s="1"/>
      <c r="AS793" s="1"/>
      <c r="AT793" s="1"/>
      <c r="AU793" s="1"/>
      <c r="AV793" s="1"/>
      <c r="AW793" s="1"/>
      <c r="AX793" s="1"/>
      <c r="AY793" s="1"/>
      <c r="AZ793" s="1"/>
      <c r="BA793" s="1"/>
      <c r="BB793" s="1"/>
      <c r="BC793" s="1"/>
      <c r="BD793" s="1"/>
      <c r="BE793" s="1"/>
      <c r="BF793" s="1"/>
      <c r="BG793" s="1"/>
      <c r="BH793" s="1"/>
    </row>
    <row r="794" spans="13:60" x14ac:dyDescent="0.2">
      <c r="M794" s="15"/>
      <c r="N794" s="15"/>
      <c r="O794" s="15"/>
      <c r="P794" s="15"/>
      <c r="AC794" s="1"/>
      <c r="AD794" s="1"/>
      <c r="AE794" s="1"/>
      <c r="AF794" s="1"/>
      <c r="AG794" s="1"/>
      <c r="AH794" s="1"/>
      <c r="AI794" s="1"/>
      <c r="AJ794" s="1"/>
      <c r="AK794" s="1"/>
      <c r="AL794" s="1"/>
      <c r="AM794" s="1"/>
      <c r="AN794" s="1"/>
      <c r="AO794" s="1"/>
      <c r="AP794" s="1"/>
      <c r="AQ794" s="1"/>
      <c r="AR794" s="1"/>
      <c r="AS794" s="1"/>
      <c r="AT794" s="1"/>
      <c r="AU794" s="1"/>
      <c r="AV794" s="1"/>
      <c r="AW794" s="1"/>
      <c r="AX794" s="1"/>
      <c r="AY794" s="1"/>
      <c r="AZ794" s="1"/>
      <c r="BA794" s="1"/>
      <c r="BB794" s="1"/>
      <c r="BC794" s="1"/>
      <c r="BD794" s="1"/>
      <c r="BE794" s="1"/>
      <c r="BF794" s="1"/>
      <c r="BG794" s="1"/>
      <c r="BH794" s="1"/>
    </row>
    <row r="795" spans="13:60" x14ac:dyDescent="0.2">
      <c r="M795" s="15"/>
      <c r="N795" s="15"/>
      <c r="O795" s="15"/>
      <c r="P795" s="15"/>
      <c r="AC795" s="1"/>
      <c r="AD795" s="1"/>
      <c r="AE795" s="1"/>
      <c r="AF795" s="1"/>
      <c r="AG795" s="1"/>
      <c r="AH795" s="1"/>
      <c r="AI795" s="1"/>
      <c r="AJ795" s="1"/>
      <c r="AK795" s="1"/>
      <c r="AL795" s="1"/>
      <c r="AM795" s="1"/>
      <c r="AN795" s="1"/>
      <c r="AO795" s="1"/>
      <c r="AP795" s="1"/>
      <c r="AQ795" s="1"/>
      <c r="AR795" s="1"/>
      <c r="AS795" s="1"/>
      <c r="AT795" s="1"/>
      <c r="AU795" s="1"/>
      <c r="AV795" s="1"/>
      <c r="AW795" s="1"/>
      <c r="AX795" s="1"/>
      <c r="AY795" s="1"/>
      <c r="AZ795" s="1"/>
      <c r="BA795" s="1"/>
      <c r="BB795" s="1"/>
      <c r="BC795" s="1"/>
      <c r="BD795" s="1"/>
      <c r="BE795" s="1"/>
      <c r="BF795" s="1"/>
      <c r="BG795" s="1"/>
      <c r="BH795" s="1"/>
    </row>
    <row r="796" spans="13:60" x14ac:dyDescent="0.2">
      <c r="M796" s="15"/>
      <c r="N796" s="15"/>
      <c r="O796" s="15"/>
      <c r="P796" s="15"/>
      <c r="AC796" s="1"/>
      <c r="AD796" s="1"/>
      <c r="AE796" s="1"/>
      <c r="AF796" s="1"/>
      <c r="AG796" s="1"/>
      <c r="AH796" s="1"/>
      <c r="AI796" s="1"/>
      <c r="AJ796" s="1"/>
      <c r="AK796" s="1"/>
      <c r="AL796" s="1"/>
      <c r="AM796" s="1"/>
      <c r="AN796" s="1"/>
      <c r="AO796" s="1"/>
      <c r="AP796" s="1"/>
      <c r="AQ796" s="1"/>
      <c r="AR796" s="1"/>
      <c r="AS796" s="1"/>
      <c r="AT796" s="1"/>
      <c r="AU796" s="1"/>
      <c r="AV796" s="1"/>
      <c r="AW796" s="1"/>
      <c r="AX796" s="1"/>
      <c r="AY796" s="1"/>
      <c r="AZ796" s="1"/>
      <c r="BA796" s="1"/>
      <c r="BB796" s="1"/>
      <c r="BC796" s="1"/>
      <c r="BD796" s="1"/>
      <c r="BE796" s="1"/>
      <c r="BF796" s="1"/>
      <c r="BG796" s="1"/>
      <c r="BH796" s="1"/>
    </row>
    <row r="797" spans="13:60" x14ac:dyDescent="0.2">
      <c r="M797" s="15"/>
      <c r="N797" s="15"/>
      <c r="O797" s="15"/>
      <c r="P797" s="15"/>
      <c r="AC797" s="1"/>
      <c r="AD797" s="1"/>
      <c r="AE797" s="1"/>
      <c r="AF797" s="1"/>
      <c r="AG797" s="1"/>
      <c r="AH797" s="1"/>
      <c r="AI797" s="1"/>
      <c r="AJ797" s="1"/>
      <c r="AK797" s="1"/>
      <c r="AL797" s="1"/>
      <c r="AM797" s="1"/>
      <c r="AN797" s="1"/>
      <c r="AO797" s="1"/>
      <c r="AP797" s="1"/>
      <c r="AQ797" s="1"/>
      <c r="AR797" s="1"/>
      <c r="AS797" s="1"/>
      <c r="AT797" s="1"/>
      <c r="AU797" s="1"/>
      <c r="AV797" s="1"/>
      <c r="AW797" s="1"/>
      <c r="AX797" s="1"/>
      <c r="AY797" s="1"/>
      <c r="AZ797" s="1"/>
      <c r="BA797" s="1"/>
      <c r="BB797" s="1"/>
      <c r="BC797" s="1"/>
      <c r="BD797" s="1"/>
      <c r="BE797" s="1"/>
      <c r="BF797" s="1"/>
      <c r="BG797" s="1"/>
      <c r="BH797" s="1"/>
    </row>
    <row r="798" spans="13:60" x14ac:dyDescent="0.2">
      <c r="M798" s="15"/>
      <c r="N798" s="15"/>
      <c r="O798" s="15"/>
      <c r="P798" s="15"/>
      <c r="AC798" s="1"/>
      <c r="AD798" s="1"/>
      <c r="AE798" s="1"/>
      <c r="AF798" s="1"/>
      <c r="AG798" s="1"/>
      <c r="AH798" s="1"/>
      <c r="AI798" s="1"/>
      <c r="AJ798" s="1"/>
      <c r="AK798" s="1"/>
      <c r="AL798" s="1"/>
      <c r="AM798" s="1"/>
      <c r="AN798" s="1"/>
      <c r="AO798" s="1"/>
      <c r="AP798" s="1"/>
      <c r="AQ798" s="1"/>
      <c r="AR798" s="1"/>
      <c r="AS798" s="1"/>
      <c r="AT798" s="1"/>
      <c r="AU798" s="1"/>
      <c r="AV798" s="1"/>
      <c r="AW798" s="1"/>
      <c r="AX798" s="1"/>
      <c r="AY798" s="1"/>
      <c r="AZ798" s="1"/>
      <c r="BA798" s="1"/>
      <c r="BB798" s="1"/>
      <c r="BC798" s="1"/>
      <c r="BD798" s="1"/>
      <c r="BE798" s="1"/>
      <c r="BF798" s="1"/>
      <c r="BG798" s="1"/>
      <c r="BH798" s="1"/>
    </row>
    <row r="799" spans="13:60" x14ac:dyDescent="0.2">
      <c r="M799" s="15"/>
      <c r="N799" s="15"/>
      <c r="O799" s="15"/>
      <c r="P799" s="15"/>
      <c r="AC799" s="1"/>
      <c r="AD799" s="1"/>
      <c r="AE799" s="1"/>
      <c r="AF799" s="1"/>
      <c r="AG799" s="1"/>
      <c r="AH799" s="1"/>
      <c r="AI799" s="1"/>
      <c r="AJ799" s="1"/>
      <c r="AK799" s="1"/>
      <c r="AL799" s="1"/>
      <c r="AM799" s="1"/>
      <c r="AN799" s="1"/>
      <c r="AO799" s="1"/>
      <c r="AP799" s="1"/>
      <c r="AQ799" s="1"/>
      <c r="AR799" s="1"/>
      <c r="AS799" s="1"/>
      <c r="AT799" s="1"/>
      <c r="AU799" s="1"/>
      <c r="AV799" s="1"/>
      <c r="AW799" s="1"/>
      <c r="AX799" s="1"/>
      <c r="AY799" s="1"/>
      <c r="AZ799" s="1"/>
      <c r="BA799" s="1"/>
      <c r="BB799" s="1"/>
      <c r="BC799" s="1"/>
      <c r="BD799" s="1"/>
      <c r="BE799" s="1"/>
      <c r="BF799" s="1"/>
      <c r="BG799" s="1"/>
      <c r="BH799" s="1"/>
    </row>
    <row r="800" spans="13:60" x14ac:dyDescent="0.2">
      <c r="M800" s="15"/>
      <c r="N800" s="15"/>
      <c r="O800" s="15"/>
      <c r="P800" s="15"/>
      <c r="AC800" s="1"/>
      <c r="AD800" s="1"/>
      <c r="AE800" s="1"/>
      <c r="AF800" s="1"/>
      <c r="AG800" s="1"/>
      <c r="AH800" s="1"/>
      <c r="AI800" s="1"/>
      <c r="AJ800" s="1"/>
      <c r="AK800" s="1"/>
      <c r="AL800" s="1"/>
      <c r="AM800" s="1"/>
      <c r="AN800" s="1"/>
      <c r="AO800" s="1"/>
      <c r="AP800" s="1"/>
      <c r="AQ800" s="1"/>
      <c r="AR800" s="1"/>
      <c r="AS800" s="1"/>
      <c r="AT800" s="1"/>
      <c r="AU800" s="1"/>
      <c r="AV800" s="1"/>
      <c r="AW800" s="1"/>
      <c r="AX800" s="1"/>
      <c r="AY800" s="1"/>
      <c r="AZ800" s="1"/>
      <c r="BA800" s="1"/>
      <c r="BB800" s="1"/>
      <c r="BC800" s="1"/>
      <c r="BD800" s="1"/>
      <c r="BE800" s="1"/>
      <c r="BF800" s="1"/>
      <c r="BG800" s="1"/>
      <c r="BH800" s="1"/>
    </row>
    <row r="801" spans="13:60" x14ac:dyDescent="0.2">
      <c r="M801" s="15"/>
      <c r="N801" s="15"/>
      <c r="O801" s="15"/>
      <c r="P801" s="15"/>
      <c r="AC801" s="1"/>
      <c r="AD801" s="1"/>
      <c r="AE801" s="1"/>
      <c r="AF801" s="1"/>
      <c r="AG801" s="1"/>
      <c r="AH801" s="1"/>
      <c r="AI801" s="1"/>
      <c r="AJ801" s="1"/>
      <c r="AK801" s="1"/>
      <c r="AL801" s="1"/>
      <c r="AM801" s="1"/>
      <c r="AN801" s="1"/>
      <c r="AO801" s="1"/>
      <c r="AP801" s="1"/>
      <c r="AQ801" s="1"/>
      <c r="AR801" s="1"/>
      <c r="AS801" s="1"/>
      <c r="AT801" s="1"/>
      <c r="AU801" s="1"/>
      <c r="AV801" s="1"/>
      <c r="AW801" s="1"/>
      <c r="AX801" s="1"/>
      <c r="AY801" s="1"/>
      <c r="AZ801" s="1"/>
      <c r="BA801" s="1"/>
      <c r="BB801" s="1"/>
      <c r="BC801" s="1"/>
      <c r="BD801" s="1"/>
      <c r="BE801" s="1"/>
      <c r="BF801" s="1"/>
      <c r="BG801" s="1"/>
      <c r="BH801" s="1"/>
    </row>
    <row r="802" spans="13:60" x14ac:dyDescent="0.2">
      <c r="M802" s="15"/>
      <c r="N802" s="15"/>
      <c r="O802" s="15"/>
      <c r="P802" s="15"/>
      <c r="AC802" s="1"/>
      <c r="AD802" s="1"/>
      <c r="AE802" s="1"/>
      <c r="AF802" s="1"/>
      <c r="AG802" s="1"/>
      <c r="AH802" s="1"/>
      <c r="AI802" s="1"/>
      <c r="AJ802" s="1"/>
      <c r="AK802" s="1"/>
      <c r="AL802" s="1"/>
      <c r="AM802" s="1"/>
      <c r="AN802" s="1"/>
      <c r="AO802" s="1"/>
      <c r="AP802" s="1"/>
      <c r="AQ802" s="1"/>
      <c r="AR802" s="1"/>
      <c r="AS802" s="1"/>
      <c r="AT802" s="1"/>
      <c r="AU802" s="1"/>
      <c r="AV802" s="1"/>
      <c r="AW802" s="1"/>
      <c r="AX802" s="1"/>
      <c r="AY802" s="1"/>
      <c r="AZ802" s="1"/>
      <c r="BA802" s="1"/>
      <c r="BB802" s="1"/>
      <c r="BC802" s="1"/>
      <c r="BD802" s="1"/>
      <c r="BE802" s="1"/>
      <c r="BF802" s="1"/>
      <c r="BG802" s="1"/>
      <c r="BH802" s="1"/>
    </row>
  </sheetData>
  <mergeCells count="385">
    <mergeCell ref="BL13:BL18"/>
    <mergeCell ref="W5:W11"/>
    <mergeCell ref="W12:W18"/>
    <mergeCell ref="W21:W23"/>
    <mergeCell ref="W19:W20"/>
    <mergeCell ref="AU31:AU37"/>
    <mergeCell ref="BC31:BC37"/>
    <mergeCell ref="BI40:BI41"/>
    <mergeCell ref="BJ40:BJ41"/>
    <mergeCell ref="BK40:BK41"/>
    <mergeCell ref="AT40:AT41"/>
    <mergeCell ref="AP40:AP41"/>
    <mergeCell ref="AQ40:AQ41"/>
    <mergeCell ref="AB40:AB41"/>
    <mergeCell ref="AO40:AO41"/>
    <mergeCell ref="BG31:BG37"/>
    <mergeCell ref="BH31:BH37"/>
    <mergeCell ref="BC40:BC41"/>
    <mergeCell ref="BD40:BD41"/>
    <mergeCell ref="BL40:BL41"/>
    <mergeCell ref="BF40:BF41"/>
    <mergeCell ref="BG40:BG41"/>
    <mergeCell ref="BH40:BH41"/>
    <mergeCell ref="BA40:BA41"/>
    <mergeCell ref="BB40:BB41"/>
    <mergeCell ref="BE40:BE41"/>
    <mergeCell ref="AZ40:AZ41"/>
    <mergeCell ref="AR40:AR41"/>
    <mergeCell ref="Z38:Z39"/>
    <mergeCell ref="AA38:AA39"/>
    <mergeCell ref="AB38:AB39"/>
    <mergeCell ref="AG38:AG39"/>
    <mergeCell ref="AD40:AD41"/>
    <mergeCell ref="AM40:AM41"/>
    <mergeCell ref="AN40:AN41"/>
    <mergeCell ref="AU40:AU41"/>
    <mergeCell ref="AV40:AV41"/>
    <mergeCell ref="AS40:AS41"/>
    <mergeCell ref="BI52:BI58"/>
    <mergeCell ref="BJ52:BJ58"/>
    <mergeCell ref="BK52:BK58"/>
    <mergeCell ref="BL52:BL58"/>
    <mergeCell ref="T31:T37"/>
    <mergeCell ref="V31:V32"/>
    <mergeCell ref="X31:X32"/>
    <mergeCell ref="Y31:Y32"/>
    <mergeCell ref="AG31:AG37"/>
    <mergeCell ref="AH31:AH37"/>
    <mergeCell ref="AI31:AI37"/>
    <mergeCell ref="AJ31:AJ37"/>
    <mergeCell ref="AL31:AL37"/>
    <mergeCell ref="AO31:AO37"/>
    <mergeCell ref="AP31:AP37"/>
    <mergeCell ref="AQ31:AQ37"/>
    <mergeCell ref="AR31:AR37"/>
    <mergeCell ref="AT31:AT37"/>
    <mergeCell ref="AX31:AX37"/>
    <mergeCell ref="AY31:AY37"/>
    <mergeCell ref="AZ31:AZ37"/>
    <mergeCell ref="BB31:BB37"/>
    <mergeCell ref="BE31:BE37"/>
    <mergeCell ref="BF31:BF37"/>
    <mergeCell ref="BF48:BF51"/>
    <mergeCell ref="BG48:BG51"/>
    <mergeCell ref="BH48:BH51"/>
    <mergeCell ref="BE44:BE45"/>
    <mergeCell ref="BF44:BF45"/>
    <mergeCell ref="BG44:BG45"/>
    <mergeCell ref="BH44:BH45"/>
    <mergeCell ref="BB44:BB45"/>
    <mergeCell ref="AR44:AR45"/>
    <mergeCell ref="AT44:AT45"/>
    <mergeCell ref="AW44:AW45"/>
    <mergeCell ref="AX44:AX45"/>
    <mergeCell ref="AY44:AY45"/>
    <mergeCell ref="AZ44:AZ45"/>
    <mergeCell ref="BB48:BB51"/>
    <mergeCell ref="BE48:BE51"/>
    <mergeCell ref="AX40:AX41"/>
    <mergeCell ref="AY40:AY41"/>
    <mergeCell ref="AT48:AT51"/>
    <mergeCell ref="AW48:AW51"/>
    <mergeCell ref="AX48:AX51"/>
    <mergeCell ref="AY48:AY51"/>
    <mergeCell ref="AZ48:AZ51"/>
    <mergeCell ref="AQ48:AQ51"/>
    <mergeCell ref="AR48:AR51"/>
    <mergeCell ref="AD48:AD51"/>
    <mergeCell ref="AG48:AG51"/>
    <mergeCell ref="AH48:AH51"/>
    <mergeCell ref="AI48:AI51"/>
    <mergeCell ref="AJ48:AJ51"/>
    <mergeCell ref="AL48:AL51"/>
    <mergeCell ref="AO48:AO51"/>
    <mergeCell ref="AP48:AP51"/>
    <mergeCell ref="AW40:AW41"/>
    <mergeCell ref="AG44:AG45"/>
    <mergeCell ref="AH44:AH45"/>
    <mergeCell ref="AJ44:AJ45"/>
    <mergeCell ref="AL44:AL45"/>
    <mergeCell ref="AO44:AO45"/>
    <mergeCell ref="AP44:AP45"/>
    <mergeCell ref="AQ44:AQ45"/>
    <mergeCell ref="AK40:AK41"/>
    <mergeCell ref="S31:S51"/>
    <mergeCell ref="T40:T41"/>
    <mergeCell ref="V40:V41"/>
    <mergeCell ref="X40:X41"/>
    <mergeCell ref="Y40:Y41"/>
    <mergeCell ref="Y33:Y35"/>
    <mergeCell ref="T44:T45"/>
    <mergeCell ref="V44:V45"/>
    <mergeCell ref="X44:X45"/>
    <mergeCell ref="Y44:Y45"/>
    <mergeCell ref="U40:U41"/>
    <mergeCell ref="X33:X35"/>
    <mergeCell ref="V33:V35"/>
    <mergeCell ref="AO38:AO39"/>
    <mergeCell ref="Z40:Z41"/>
    <mergeCell ref="AA40:AA41"/>
    <mergeCell ref="T48:T51"/>
    <mergeCell ref="V48:V51"/>
    <mergeCell ref="X48:X51"/>
    <mergeCell ref="Y48:Y51"/>
    <mergeCell ref="Z48:Z51"/>
    <mergeCell ref="AA48:AA51"/>
    <mergeCell ref="Z44:Z45"/>
    <mergeCell ref="AA44:AA45"/>
    <mergeCell ref="AB44:AB45"/>
    <mergeCell ref="Z46:Z47"/>
    <mergeCell ref="AA46:AA47"/>
    <mergeCell ref="AB46:AB47"/>
    <mergeCell ref="AB48:AB51"/>
    <mergeCell ref="T46:T47"/>
    <mergeCell ref="V46:V47"/>
    <mergeCell ref="X46:X47"/>
    <mergeCell ref="Y46:Y47"/>
    <mergeCell ref="W31:W51"/>
    <mergeCell ref="Z33:Z35"/>
    <mergeCell ref="AA33:AA35"/>
    <mergeCell ref="AB33:AB35"/>
    <mergeCell ref="T38:T39"/>
    <mergeCell ref="V38:V39"/>
    <mergeCell ref="X38:X39"/>
    <mergeCell ref="Y38:Y39"/>
    <mergeCell ref="AG40:AG41"/>
    <mergeCell ref="AH40:AH41"/>
    <mergeCell ref="AI40:AI41"/>
    <mergeCell ref="AJ40:AJ41"/>
    <mergeCell ref="AL40:AL41"/>
    <mergeCell ref="AC40:AC41"/>
    <mergeCell ref="AE40:AE41"/>
    <mergeCell ref="AF40:AF41"/>
    <mergeCell ref="K31:K51"/>
    <mergeCell ref="L31:L51"/>
    <mergeCell ref="Q31:Q51"/>
    <mergeCell ref="R31:R51"/>
    <mergeCell ref="N40:N41"/>
    <mergeCell ref="O40:O41"/>
    <mergeCell ref="P40:P41"/>
    <mergeCell ref="N48:N51"/>
    <mergeCell ref="O48:O51"/>
    <mergeCell ref="P48:P51"/>
    <mergeCell ref="N38:N39"/>
    <mergeCell ref="O38:O39"/>
    <mergeCell ref="P38:P39"/>
    <mergeCell ref="N44:N45"/>
    <mergeCell ref="O44:O45"/>
    <mergeCell ref="P44:P45"/>
    <mergeCell ref="M31:M51"/>
    <mergeCell ref="O31:O37"/>
    <mergeCell ref="P31:P37"/>
    <mergeCell ref="N31:N37"/>
    <mergeCell ref="L59:L62"/>
    <mergeCell ref="Q59:Q62"/>
    <mergeCell ref="R59:R62"/>
    <mergeCell ref="S59:S62"/>
    <mergeCell ref="J59:J62"/>
    <mergeCell ref="A31:A51"/>
    <mergeCell ref="B31:B51"/>
    <mergeCell ref="C31:C51"/>
    <mergeCell ref="D31:D51"/>
    <mergeCell ref="E31:E51"/>
    <mergeCell ref="F31:F51"/>
    <mergeCell ref="G31:G51"/>
    <mergeCell ref="H31:H51"/>
    <mergeCell ref="I31:I51"/>
    <mergeCell ref="G59:G62"/>
    <mergeCell ref="H59:H62"/>
    <mergeCell ref="I59:I62"/>
    <mergeCell ref="A59:A62"/>
    <mergeCell ref="B59:B62"/>
    <mergeCell ref="C59:C62"/>
    <mergeCell ref="D59:D62"/>
    <mergeCell ref="E59:E62"/>
    <mergeCell ref="F59:F62"/>
    <mergeCell ref="J31:J51"/>
    <mergeCell ref="G52:G58"/>
    <mergeCell ref="H52:H58"/>
    <mergeCell ref="I52:I58"/>
    <mergeCell ref="A52:A58"/>
    <mergeCell ref="B52:B58"/>
    <mergeCell ref="C52:C58"/>
    <mergeCell ref="D52:D58"/>
    <mergeCell ref="E52:E58"/>
    <mergeCell ref="F52:F58"/>
    <mergeCell ref="G24:G30"/>
    <mergeCell ref="H24:H30"/>
    <mergeCell ref="I24:I30"/>
    <mergeCell ref="Q21:Q23"/>
    <mergeCell ref="R21:R23"/>
    <mergeCell ref="S21:S23"/>
    <mergeCell ref="A24:A30"/>
    <mergeCell ref="B24:B30"/>
    <mergeCell ref="C24:C30"/>
    <mergeCell ref="D24:D30"/>
    <mergeCell ref="E24:E30"/>
    <mergeCell ref="F24:F30"/>
    <mergeCell ref="G21:G23"/>
    <mergeCell ref="H21:H23"/>
    <mergeCell ref="I21:I23"/>
    <mergeCell ref="J21:J23"/>
    <mergeCell ref="K21:K23"/>
    <mergeCell ref="L21:L23"/>
    <mergeCell ref="Q24:Q30"/>
    <mergeCell ref="R24:R30"/>
    <mergeCell ref="S24:S30"/>
    <mergeCell ref="J24:J30"/>
    <mergeCell ref="K24:K30"/>
    <mergeCell ref="L24:L30"/>
    <mergeCell ref="A21:A23"/>
    <mergeCell ref="B21:B23"/>
    <mergeCell ref="C21:C23"/>
    <mergeCell ref="D21:D23"/>
    <mergeCell ref="E21:E23"/>
    <mergeCell ref="F21:F23"/>
    <mergeCell ref="D19:D20"/>
    <mergeCell ref="E19:E20"/>
    <mergeCell ref="F19:F20"/>
    <mergeCell ref="S12:S18"/>
    <mergeCell ref="T12:T18"/>
    <mergeCell ref="G12:G18"/>
    <mergeCell ref="H12:H18"/>
    <mergeCell ref="I12:I18"/>
    <mergeCell ref="J12:J18"/>
    <mergeCell ref="K12:K18"/>
    <mergeCell ref="L12:L18"/>
    <mergeCell ref="A19:A20"/>
    <mergeCell ref="B19:B20"/>
    <mergeCell ref="C19:C20"/>
    <mergeCell ref="G19:G20"/>
    <mergeCell ref="H19:H20"/>
    <mergeCell ref="I19:I20"/>
    <mergeCell ref="J19:J20"/>
    <mergeCell ref="K19:K20"/>
    <mergeCell ref="T19:T20"/>
    <mergeCell ref="Q5:Q11"/>
    <mergeCell ref="R5:R11"/>
    <mergeCell ref="S5:S11"/>
    <mergeCell ref="T5:T11"/>
    <mergeCell ref="A12:A18"/>
    <mergeCell ref="B12:B18"/>
    <mergeCell ref="C12:C18"/>
    <mergeCell ref="D12:D18"/>
    <mergeCell ref="E12:E18"/>
    <mergeCell ref="F12:F18"/>
    <mergeCell ref="G5:G11"/>
    <mergeCell ref="H5:H11"/>
    <mergeCell ref="I5:I11"/>
    <mergeCell ref="J5:J11"/>
    <mergeCell ref="K5:K11"/>
    <mergeCell ref="L5:L11"/>
    <mergeCell ref="A5:A11"/>
    <mergeCell ref="B5:B11"/>
    <mergeCell ref="C5:C11"/>
    <mergeCell ref="D5:D11"/>
    <mergeCell ref="E5:E11"/>
    <mergeCell ref="F5:F11"/>
    <mergeCell ref="Q12:Q18"/>
    <mergeCell ref="R12:R18"/>
    <mergeCell ref="AK2:AR2"/>
    <mergeCell ref="AS2:AZ2"/>
    <mergeCell ref="BA2:BH2"/>
    <mergeCell ref="AY3:AY4"/>
    <mergeCell ref="AZ3:AZ4"/>
    <mergeCell ref="BA3:BA4"/>
    <mergeCell ref="BB3:BF3"/>
    <mergeCell ref="BG3:BG4"/>
    <mergeCell ref="BH3:BH4"/>
    <mergeCell ref="AK3:AK4"/>
    <mergeCell ref="AL3:AP3"/>
    <mergeCell ref="AQ3:AQ4"/>
    <mergeCell ref="AR3:AR4"/>
    <mergeCell ref="AS3:AS4"/>
    <mergeCell ref="AT3:AX3"/>
    <mergeCell ref="X3:X4"/>
    <mergeCell ref="Y3:Y4"/>
    <mergeCell ref="Z3:Z4"/>
    <mergeCell ref="AA3:AA4"/>
    <mergeCell ref="AB3:AB4"/>
    <mergeCell ref="AC3:AC4"/>
    <mergeCell ref="AD3:AH3"/>
    <mergeCell ref="AI3:AI4"/>
    <mergeCell ref="AJ3:AJ4"/>
    <mergeCell ref="A1:S1"/>
    <mergeCell ref="T1:AB1"/>
    <mergeCell ref="AC1:BL1"/>
    <mergeCell ref="A2:A4"/>
    <mergeCell ref="B2:B4"/>
    <mergeCell ref="C2:C4"/>
    <mergeCell ref="D2:D4"/>
    <mergeCell ref="E2:E4"/>
    <mergeCell ref="F2:F4"/>
    <mergeCell ref="G2:G4"/>
    <mergeCell ref="BI2:BL3"/>
    <mergeCell ref="I3:I4"/>
    <mergeCell ref="J3:J4"/>
    <mergeCell ref="K3:K4"/>
    <mergeCell ref="L3:P3"/>
    <mergeCell ref="U3:U4"/>
    <mergeCell ref="V3:V4"/>
    <mergeCell ref="H2:H4"/>
    <mergeCell ref="I2:S2"/>
    <mergeCell ref="T2:T4"/>
    <mergeCell ref="U2:W2"/>
    <mergeCell ref="X2:AB2"/>
    <mergeCell ref="AC2:AJ2"/>
    <mergeCell ref="W3:W4"/>
    <mergeCell ref="M59:M62"/>
    <mergeCell ref="N59:N62"/>
    <mergeCell ref="O59:O62"/>
    <mergeCell ref="P59:P62"/>
    <mergeCell ref="T59:T62"/>
    <mergeCell ref="BI59:BI62"/>
    <mergeCell ref="T52:T58"/>
    <mergeCell ref="J52:J58"/>
    <mergeCell ref="K52:K58"/>
    <mergeCell ref="L52:L58"/>
    <mergeCell ref="Q52:Q58"/>
    <mergeCell ref="R52:R58"/>
    <mergeCell ref="S52:S58"/>
    <mergeCell ref="K59:K62"/>
    <mergeCell ref="U59:U62"/>
    <mergeCell ref="V59:V62"/>
    <mergeCell ref="W59:W62"/>
    <mergeCell ref="X59:X62"/>
    <mergeCell ref="Y59:Y62"/>
    <mergeCell ref="Z59:Z62"/>
    <mergeCell ref="AA59:AA62"/>
    <mergeCell ref="AB59:AB62"/>
    <mergeCell ref="AC59:AC62"/>
    <mergeCell ref="AD59:AD62"/>
    <mergeCell ref="AE59:AE62"/>
    <mergeCell ref="AF59:AF62"/>
    <mergeCell ref="AG59:AG62"/>
    <mergeCell ref="AH59:AH62"/>
    <mergeCell ref="AI59:AI62"/>
    <mergeCell ref="AJ59:AJ62"/>
    <mergeCell ref="AK59:AK62"/>
    <mergeCell ref="AL59:AL62"/>
    <mergeCell ref="AM59:AM62"/>
    <mergeCell ref="AN59:AN62"/>
    <mergeCell ref="AO59:AO62"/>
    <mergeCell ref="AP59:AP62"/>
    <mergeCell ref="AQ59:AQ62"/>
    <mergeCell ref="AR59:AR62"/>
    <mergeCell ref="AS59:AS62"/>
    <mergeCell ref="AT59:AT62"/>
    <mergeCell ref="AU59:AU62"/>
    <mergeCell ref="BE59:BE62"/>
    <mergeCell ref="BF59:BF62"/>
    <mergeCell ref="BG59:BG62"/>
    <mergeCell ref="BH59:BH62"/>
    <mergeCell ref="BJ59:BJ62"/>
    <mergeCell ref="BK59:BK62"/>
    <mergeCell ref="BL59:BL62"/>
    <mergeCell ref="AV59:AV62"/>
    <mergeCell ref="AW59:AW62"/>
    <mergeCell ref="AX59:AX62"/>
    <mergeCell ref="AY59:AY62"/>
    <mergeCell ref="AZ59:AZ62"/>
    <mergeCell ref="BA59:BA62"/>
    <mergeCell ref="BB59:BB62"/>
    <mergeCell ref="BC59:BC62"/>
    <mergeCell ref="BD59:BD62"/>
  </mergeCells>
  <dataValidations count="24">
    <dataValidation type="list" allowBlank="1" showInputMessage="1" showErrorMessage="1" sqref="M52:M58 M23:M31 M5:M18">
      <formula1>$M$741:$M$755</formula1>
    </dataValidation>
    <dataValidation type="list" allowBlank="1" showInputMessage="1" showErrorMessage="1" sqref="O48 O38 O42:O44 O52:O58 O40 O5:O18 O21:O31">
      <formula1>$O$741:$O$751</formula1>
    </dataValidation>
    <dataValidation type="list" allowBlank="1" showInputMessage="1" showErrorMessage="1" sqref="AM5:AM20 BC52:BC58 AM24:AM30 BC24:BC30 AU24:AU30 AU5:AU20 AE5:AE20 AU52:AU58 AE52:AE58 AM52:AM58 AE24:AE30 BC5:BC20">
      <formula1>$AE$741:$AE$755</formula1>
    </dataValidation>
    <dataValidation type="list" allowBlank="1" showInputMessage="1" showErrorMessage="1" sqref="AO52:AO58 AW24:AW30 AG5:AG20 AG24:AG30 AW52:AW58 AG52:AG58 AO5:AO20 BE24:BE30 BE5:BE20 BE52:BE58 AO24:AO30 AW5:AW20">
      <formula1>$AG$741:$AG$751</formula1>
    </dataValidation>
    <dataValidation type="list" allowBlank="1" showInputMessage="1" showErrorMessage="1" sqref="AQ52:AQ58 AI24:AI30 AY24:AY30 BG24:BG30 AI52:AI58 AQ5:AQ20 BG5:BG20 BG52:BG58 AY52:AY58 AQ24:AQ30 AY5:AY20 AI5:AI20">
      <formula1>$AI$741:$AI$742</formula1>
    </dataValidation>
    <dataValidation type="list" allowBlank="1" showInputMessage="1" showErrorMessage="1" sqref="AM21:AM23 AE21:AE23 BC21:BC23 AU21:AU23">
      <formula1>$AE$740:$AE$754</formula1>
    </dataValidation>
    <dataValidation type="list" allowBlank="1" showInputMessage="1" showErrorMessage="1" sqref="AI21:AI23 AQ21:AQ23 AY21:AY23 BG21:BG23">
      <formula1>$AI$740:$AI$741</formula1>
    </dataValidation>
    <dataValidation type="list" allowBlank="1" showInputMessage="1" showErrorMessage="1" sqref="BE21:BE23 AG21:AG23 AW21:AW23 AO21:AO23">
      <formula1>$AG$740:$AG$750</formula1>
    </dataValidation>
    <dataValidation type="list" allowBlank="1" showInputMessage="1" showErrorMessage="1" sqref="O19:O20">
      <formula1>$O$713:$O$723</formula1>
    </dataValidation>
    <dataValidation type="list" allowBlank="1" showInputMessage="1" showErrorMessage="1" sqref="M19:M20">
      <formula1>$M$713:$M$727</formula1>
    </dataValidation>
    <dataValidation type="list" allowBlank="1" showInputMessage="1" showErrorMessage="1" sqref="AM59 BC59 AU59 AE59">
      <formula1>$AE$747:$AE$761</formula1>
    </dataValidation>
    <dataValidation type="list" allowBlank="1" showInputMessage="1" showErrorMessage="1" sqref="AI59 AY59 AQ59">
      <formula1>$AI$747:$AI$748</formula1>
    </dataValidation>
    <dataValidation type="list" allowBlank="1" showInputMessage="1" showErrorMessage="1" sqref="AG59 BE59 AO59 AW59">
      <formula1>$AG$747:$AG$757</formula1>
    </dataValidation>
    <dataValidation type="list" allowBlank="1" showInputMessage="1" showErrorMessage="1" sqref="O59">
      <formula1>$O$714:$O$724</formula1>
    </dataValidation>
    <dataValidation type="list" allowBlank="1" showInputMessage="1" showErrorMessage="1" sqref="M59">
      <formula1>$M$714:$M$728</formula1>
    </dataValidation>
    <dataValidation type="list" allowBlank="1" showInputMessage="1" showErrorMessage="1" sqref="AI31 BG38:BG40 AY38:AY40 AI38:AI40 AQ38:AQ40 AQ31 BG31 AY31">
      <formula1>$AI$760:$AI$761</formula1>
    </dataValidation>
    <dataValidation type="list" allowBlank="1" showInputMessage="1" showErrorMessage="1" sqref="AG31 AO40 AG40 BE38:BE40 AO38 AG38 AW31:AW40 BE31 AO31 AU31 BC31">
      <formula1>$AG$760:$AG$770</formula1>
    </dataValidation>
    <dataValidation type="list" allowBlank="1" showInputMessage="1" showErrorMessage="1" sqref="AE37:AE40 AU38:AU40 AM31:AM40 AE31:AE32 BC38:BC40">
      <formula1>$AE$760:$AE$774</formula1>
    </dataValidation>
    <dataValidation type="list" allowBlank="1" showInputMessage="1" showErrorMessage="1" sqref="AQ46:AQ48 AI44:AI48 AY46:AY48 BG46:BG48 AQ44 AY44 BG44">
      <formula1>$AI$759:$AI$760</formula1>
    </dataValidation>
    <dataValidation type="list" allowBlank="1" showInputMessage="1" showErrorMessage="1" sqref="AG46:AG48 AO46:AO48 AW46:AW48 BE46:BE48 AG44 AO44 AW44 BE44">
      <formula1>$AG$759:$AG$769</formula1>
    </dataValidation>
    <dataValidation type="list" allowBlank="1" showInputMessage="1" showErrorMessage="1" sqref="AM44:AM51 AE44:AE51 AU44:AU51 BC44:BC51">
      <formula1>$AE$759:$AE$773</formula1>
    </dataValidation>
    <dataValidation type="list" allowBlank="1" showInputMessage="1" showErrorMessage="1" sqref="AI42:AI43 AY42:AY43 BG42:BG43 AQ42:AQ43">
      <formula1>$AI$761:$AI$762</formula1>
    </dataValidation>
    <dataValidation type="list" allowBlank="1" showInputMessage="1" showErrorMessage="1" sqref="AO42:AO43 AW42:AW43 BE42:BE43 AG42:AG43">
      <formula1>$AG$761:$AG$771</formula1>
    </dataValidation>
    <dataValidation type="list" allowBlank="1" showInputMessage="1" showErrorMessage="1" sqref="AE42:AE43 AU42:AU43 BC42:BC43 AM42:AM43">
      <formula1>$AE$761:$AE$775</formula1>
    </dataValidation>
  </dataValidations>
  <pageMargins left="1.299212598425197" right="0.70866141732283472" top="0.74803149606299213" bottom="0.74803149606299213" header="0.31496062992125984" footer="0.31496062992125984"/>
  <pageSetup paperSize="5" scale="85"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Instrucciones</vt:lpstr>
      <vt:lpstr>Gerencia de Proyectos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ALEJA</dc:creator>
  <cp:lastModifiedBy>PROYECTOS</cp:lastModifiedBy>
  <cp:lastPrinted>2016-08-30T20:52:43Z</cp:lastPrinted>
  <dcterms:created xsi:type="dcterms:W3CDTF">2016-08-25T20:26:27Z</dcterms:created>
  <dcterms:modified xsi:type="dcterms:W3CDTF">2017-12-21T14:08:08Z</dcterms:modified>
</cp:coreProperties>
</file>